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2689\Documents\7. ZŠ_rekonstrukce VZT kuchyně\VZ - stavební práce\"/>
    </mc:Choice>
  </mc:AlternateContent>
  <xr:revisionPtr revIDLastSave="0" documentId="13_ncr:1_{16B9301D-0C1A-492F-BB33-B25EDCEBB824}" xr6:coauthVersionLast="47" xr6:coauthVersionMax="47" xr10:uidLastSave="{00000000-0000-0000-0000-000000000000}"/>
  <bookViews>
    <workbookView xWindow="-120" yWindow="-120" windowWidth="29040" windowHeight="15840" xr2:uid="{8883D09E-7248-4F21-8715-EA904B0DDE93}"/>
  </bookViews>
  <sheets>
    <sheet name="REKAP" sheetId="1" r:id="rId1"/>
    <sheet name="STANDARTY" sheetId="3" r:id="rId2"/>
    <sheet name="1" sheetId="2" r:id="rId3"/>
    <sheet name="2" sheetId="4" r:id="rId4"/>
    <sheet name="3" sheetId="5" r:id="rId5"/>
    <sheet name="4" sheetId="7" r:id="rId6"/>
    <sheet name="5" sheetId="8" r:id="rId7"/>
    <sheet name="6" sheetId="6" r:id="rId8"/>
  </sheets>
  <definedNames>
    <definedName name="_xlnm.Print_Area" localSheetId="0">REKAP!$A$1:$H$39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6" l="1"/>
  <c r="I19" i="6"/>
  <c r="G14" i="8"/>
  <c r="H14" i="8"/>
  <c r="I14" i="8" s="1"/>
  <c r="B18" i="1"/>
  <c r="B17" i="1"/>
  <c r="G16" i="8"/>
  <c r="G16" i="7"/>
  <c r="G16" i="5"/>
  <c r="H7" i="8"/>
  <c r="I7" i="8" s="1"/>
  <c r="H17" i="8"/>
  <c r="I17" i="8" s="1"/>
  <c r="G17" i="8"/>
  <c r="H15" i="8"/>
  <c r="I15" i="8" s="1"/>
  <c r="G15" i="8"/>
  <c r="H13" i="8"/>
  <c r="I13" i="8" s="1"/>
  <c r="G13" i="8"/>
  <c r="H12" i="8"/>
  <c r="I12" i="8" s="1"/>
  <c r="G12" i="8"/>
  <c r="H11" i="8"/>
  <c r="I11" i="8" s="1"/>
  <c r="G11" i="8"/>
  <c r="H10" i="8"/>
  <c r="I10" i="8" s="1"/>
  <c r="G10" i="8"/>
  <c r="H9" i="8"/>
  <c r="I9" i="8" s="1"/>
  <c r="G9" i="8"/>
  <c r="H8" i="8"/>
  <c r="I8" i="8" s="1"/>
  <c r="G8" i="8"/>
  <c r="G7" i="8"/>
  <c r="H6" i="8"/>
  <c r="I6" i="8" s="1"/>
  <c r="G6" i="8"/>
  <c r="H17" i="7"/>
  <c r="I17" i="7" s="1"/>
  <c r="G17" i="7"/>
  <c r="H15" i="7"/>
  <c r="I15" i="7" s="1"/>
  <c r="G15" i="7"/>
  <c r="H14" i="7"/>
  <c r="I14" i="7" s="1"/>
  <c r="G14" i="7"/>
  <c r="H13" i="7"/>
  <c r="I13" i="7" s="1"/>
  <c r="G13" i="7"/>
  <c r="H12" i="7"/>
  <c r="I12" i="7" s="1"/>
  <c r="G12" i="7"/>
  <c r="H11" i="7"/>
  <c r="I11" i="7" s="1"/>
  <c r="G11" i="7"/>
  <c r="H10" i="7"/>
  <c r="I10" i="7" s="1"/>
  <c r="G10" i="7"/>
  <c r="H9" i="7"/>
  <c r="I9" i="7" s="1"/>
  <c r="G9" i="7"/>
  <c r="H8" i="7"/>
  <c r="I8" i="7" s="1"/>
  <c r="G8" i="7"/>
  <c r="H7" i="7"/>
  <c r="I7" i="7" s="1"/>
  <c r="G7" i="7"/>
  <c r="H6" i="7"/>
  <c r="I6" i="7" s="1"/>
  <c r="G6" i="7"/>
  <c r="G22" i="4"/>
  <c r="H22" i="4"/>
  <c r="I22" i="4" s="1"/>
  <c r="G29" i="4"/>
  <c r="G20" i="7" l="1"/>
  <c r="F17" i="1" s="1"/>
  <c r="G20" i="8"/>
  <c r="F18" i="1" s="1"/>
  <c r="I20" i="8"/>
  <c r="G18" i="1" s="1"/>
  <c r="I20" i="7"/>
  <c r="G17" i="1" s="1"/>
  <c r="H21" i="4" l="1"/>
  <c r="I21" i="4" s="1"/>
  <c r="G21" i="4"/>
  <c r="H9" i="4"/>
  <c r="I9" i="4" s="1"/>
  <c r="H10" i="4"/>
  <c r="I10" i="4" s="1"/>
  <c r="H11" i="4"/>
  <c r="H12" i="4"/>
  <c r="I12" i="4" s="1"/>
  <c r="H13" i="4"/>
  <c r="I13" i="4" s="1"/>
  <c r="H14" i="4"/>
  <c r="I14" i="4" s="1"/>
  <c r="H15" i="4"/>
  <c r="I15" i="4" s="1"/>
  <c r="H8" i="4"/>
  <c r="I8" i="4" s="1"/>
  <c r="H7" i="4"/>
  <c r="G13" i="4"/>
  <c r="G14" i="4"/>
  <c r="G15" i="4"/>
  <c r="G12" i="4"/>
  <c r="H6" i="2"/>
  <c r="H6" i="4"/>
  <c r="G8" i="4"/>
  <c r="G9" i="4"/>
  <c r="G10" i="4"/>
  <c r="G12" i="2" l="1"/>
  <c r="H12" i="2"/>
  <c r="I12" i="2" s="1"/>
  <c r="H11" i="2"/>
  <c r="I11" i="2" s="1"/>
  <c r="G11" i="2"/>
  <c r="G14" i="2"/>
  <c r="H7" i="2"/>
  <c r="G13" i="5"/>
  <c r="H12" i="5"/>
  <c r="I12" i="5" s="1"/>
  <c r="H13" i="5"/>
  <c r="I13" i="5" s="1"/>
  <c r="G12" i="5"/>
  <c r="B19" i="1" l="1"/>
  <c r="I32" i="6"/>
  <c r="I31" i="6"/>
  <c r="G26" i="6"/>
  <c r="G25" i="6"/>
  <c r="G22" i="6"/>
  <c r="G21" i="6"/>
  <c r="G20" i="6"/>
  <c r="G18" i="6"/>
  <c r="G17" i="6"/>
  <c r="G16" i="6"/>
  <c r="G15" i="6"/>
  <c r="I12" i="6"/>
  <c r="G12" i="6"/>
  <c r="I11" i="6"/>
  <c r="G11" i="6"/>
  <c r="I10" i="6"/>
  <c r="G10" i="6"/>
  <c r="I9" i="6"/>
  <c r="G9" i="6"/>
  <c r="I8" i="6"/>
  <c r="G8" i="6"/>
  <c r="I7" i="6"/>
  <c r="G7" i="6"/>
  <c r="G26" i="4" l="1"/>
  <c r="H26" i="4"/>
  <c r="I26" i="4" s="1"/>
  <c r="G15" i="5"/>
  <c r="H15" i="5"/>
  <c r="I15" i="5" s="1"/>
  <c r="B16" i="1"/>
  <c r="H6" i="5"/>
  <c r="I35" i="6" l="1"/>
  <c r="G19" i="1" s="1"/>
  <c r="G35" i="6"/>
  <c r="F19" i="1" s="1"/>
  <c r="G23" i="4"/>
  <c r="H23" i="4"/>
  <c r="I23" i="4" s="1"/>
  <c r="H17" i="5"/>
  <c r="I17" i="5" s="1"/>
  <c r="G17" i="5"/>
  <c r="H14" i="5"/>
  <c r="I14" i="5" s="1"/>
  <c r="G14" i="5"/>
  <c r="H11" i="5"/>
  <c r="I11" i="5" s="1"/>
  <c r="G11" i="5"/>
  <c r="H10" i="5"/>
  <c r="I10" i="5" s="1"/>
  <c r="G10" i="5"/>
  <c r="H9" i="5"/>
  <c r="I9" i="5" s="1"/>
  <c r="G9" i="5"/>
  <c r="H8" i="5"/>
  <c r="I8" i="5" s="1"/>
  <c r="G8" i="5"/>
  <c r="H7" i="5"/>
  <c r="I7" i="5" s="1"/>
  <c r="G7" i="5"/>
  <c r="I6" i="5"/>
  <c r="G6" i="5"/>
  <c r="B15" i="1"/>
  <c r="G27" i="4"/>
  <c r="H27" i="4"/>
  <c r="I27" i="4" s="1"/>
  <c r="H18" i="4"/>
  <c r="I18" i="4" s="1"/>
  <c r="G18" i="4"/>
  <c r="H17" i="4"/>
  <c r="I17" i="4" s="1"/>
  <c r="G17" i="4"/>
  <c r="H16" i="4"/>
  <c r="I16" i="4" s="1"/>
  <c r="G16" i="4"/>
  <c r="I7" i="4"/>
  <c r="G7" i="4"/>
  <c r="G9" i="2"/>
  <c r="H9" i="2"/>
  <c r="I9" i="2" s="1"/>
  <c r="H30" i="4"/>
  <c r="I30" i="4" s="1"/>
  <c r="G30" i="4"/>
  <c r="G28" i="4"/>
  <c r="H25" i="4"/>
  <c r="I25" i="4" s="1"/>
  <c r="G25" i="4"/>
  <c r="H24" i="4"/>
  <c r="I24" i="4" s="1"/>
  <c r="G24" i="4"/>
  <c r="H20" i="4"/>
  <c r="I20" i="4" s="1"/>
  <c r="G20" i="4"/>
  <c r="H19" i="4"/>
  <c r="I19" i="4" s="1"/>
  <c r="G19" i="4"/>
  <c r="I11" i="4"/>
  <c r="G11" i="4"/>
  <c r="I6" i="4"/>
  <c r="G6" i="4"/>
  <c r="G20" i="5" l="1"/>
  <c r="F16" i="1" s="1"/>
  <c r="I20" i="5"/>
  <c r="G16" i="1" s="1"/>
  <c r="G33" i="4"/>
  <c r="F15" i="1" s="1"/>
  <c r="I33" i="4"/>
  <c r="G15" i="1" s="1"/>
  <c r="B14" i="1" l="1"/>
  <c r="C9" i="3"/>
  <c r="C8" i="3"/>
  <c r="C7" i="3"/>
  <c r="C6" i="3"/>
  <c r="C5" i="3"/>
  <c r="C4" i="3"/>
  <c r="C3" i="3"/>
  <c r="H15" i="2"/>
  <c r="I15" i="2" s="1"/>
  <c r="G15" i="2"/>
  <c r="G13" i="2"/>
  <c r="H10" i="2"/>
  <c r="I10" i="2" s="1"/>
  <c r="G10" i="2"/>
  <c r="H8" i="2"/>
  <c r="I8" i="2" s="1"/>
  <c r="G8" i="2"/>
  <c r="I7" i="2"/>
  <c r="G7" i="2"/>
  <c r="I6" i="2"/>
  <c r="G6" i="2"/>
  <c r="G18" i="2" l="1"/>
  <c r="F14" i="1" s="1"/>
  <c r="I18" i="2"/>
  <c r="G14" i="1" l="1"/>
  <c r="G21" i="1" s="1"/>
  <c r="G35" i="1" s="1"/>
  <c r="F21" i="1"/>
  <c r="F35" i="1" l="1"/>
  <c r="F37" i="1" s="1"/>
</calcChain>
</file>

<file path=xl/sharedStrings.xml><?xml version="1.0" encoding="utf-8"?>
<sst xmlns="http://schemas.openxmlformats.org/spreadsheetml/2006/main" count="530" uniqueCount="212">
  <si>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</si>
  <si>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</si>
  <si>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</si>
  <si>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</si>
  <si>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</si>
  <si>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</si>
  <si>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</si>
  <si>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</si>
  <si>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</si>
  <si>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</si>
  <si>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</si>
  <si>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</si>
  <si>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</si>
  <si>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</si>
  <si>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</si>
  <si>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</si>
  <si>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</si>
  <si>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</si>
  <si>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</si>
  <si>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</si>
  <si>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</si>
  <si>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</si>
  <si>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</si>
  <si>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</si>
  <si>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</si>
  <si>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</si>
  <si>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</si>
  <si>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</si>
  <si>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</si>
  <si>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</si>
  <si>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</si>
  <si>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</si>
  <si>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</si>
  <si>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</si>
  <si>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</si>
  <si>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</si>
  <si>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</si>
  <si>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</si>
  <si>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</si>
  <si>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</si>
  <si>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</si>
  <si>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</si>
  <si>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</si>
  <si>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</si>
  <si>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</si>
  <si>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</si>
  <si>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</si>
  <si>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</si>
  <si>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</si>
  <si>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</si>
  <si>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</si>
  <si>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</si>
  <si>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</si>
  <si>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</si>
  <si>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</si>
  <si>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</si>
  <si>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</si>
  <si>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</si>
  <si>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</si>
  <si>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</si>
  <si>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</si>
  <si>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</si>
  <si>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</si>
  <si>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</si>
  <si>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</si>
  <si>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</si>
  <si>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</si>
  <si>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ks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</si>
  <si>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</si>
  <si>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</si>
  <si>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</si>
  <si>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</si>
  <si>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</si>
  <si>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</si>
  <si>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</si>
  <si>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</si>
  <si>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</si>
  <si>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</si>
  <si>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</si>
  <si>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</si>
  <si>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</si>
  <si>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</si>
  <si>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</si>
  <si>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</si>
  <si>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</si>
  <si>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bm</t>
  </si>
  <si>
    <t>21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</si>
  <si>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</si>
  <si>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</si>
  <si>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</si>
  <si>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</si>
  <si>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9)Záruční lhůta činí zásadně nejméně 2 (dva) roky.</t>
  </si>
  <si>
    <t>1.2</t>
  </si>
  <si>
    <t>strojovna vzduchotechniky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</si>
  <si>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</si>
  <si>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</si>
  <si>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</si>
  <si>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</si>
  <si>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</si>
  <si>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</si>
  <si>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</si>
  <si>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</si>
  <si>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</si>
  <si>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Potrubí čtyřhranné do obvodu 2600 mm, vč. tvarovek 100%, sk.I, pozinkované, třída těsnosti B</t>
  </si>
  <si>
    <t>ZAŘÍZENÍ Č.2 CELKEM</t>
  </si>
  <si>
    <t>ZAŘÍZENÍ Č.3 CELKEM</t>
  </si>
  <si>
    <t>2.10</t>
  </si>
  <si>
    <t>Klimatizační potrubí Cu</t>
  </si>
  <si>
    <t>3.1</t>
  </si>
  <si>
    <t>Doplnění chladiva R32</t>
  </si>
  <si>
    <t>Komunikační kabeláž</t>
  </si>
  <si>
    <t>Lešení a jeřábová technika</t>
  </si>
  <si>
    <t>Oplechování potrubí v exteriéru</t>
  </si>
  <si>
    <t>22</t>
  </si>
  <si>
    <t>Armatury</t>
  </si>
  <si>
    <t>Filtr DN25 PN16, vč. protipřírub</t>
  </si>
  <si>
    <t>Potrubí</t>
  </si>
  <si>
    <t>m</t>
  </si>
  <si>
    <t>Zkouška těsnosti potrubí, ocelové závitové do DN 40</t>
  </si>
  <si>
    <t>Zkouška těsnosti potrubí ocelové hladké přes D 60,3x2,9 do D 89x5,0</t>
  </si>
  <si>
    <t>Tlaková zkouška</t>
  </si>
  <si>
    <t>Topná zkouška</t>
  </si>
  <si>
    <t>hod</t>
  </si>
  <si>
    <t>Zaregulování</t>
  </si>
  <si>
    <t>Izolace</t>
  </si>
  <si>
    <t>Tepelná izolace z PIPO ALS tl. 40 mm pro 1"</t>
  </si>
  <si>
    <t>Tepelná izolace z PIPO ALS tl. 40 mm pro 2"</t>
  </si>
  <si>
    <t>Montáž izolace tepelného potrubí potrubními pouzdry s Al fólií staženými Al páskou</t>
  </si>
  <si>
    <t>DEMONTÁŽE</t>
  </si>
  <si>
    <t>DOPOJENÍ OHŘÍVAČŮ VZDUCHOTECHNICKÝCH JEDNOTEK NA ÚT ROZVOD</t>
  </si>
  <si>
    <t>D.1.4.3 TECHNIKA PROSTŘEDÍ STAVEB - VZDUCHOTECHNIKA A CHLAZENÍ</t>
  </si>
  <si>
    <t>Tlaková zkouška inertním plynem</t>
  </si>
  <si>
    <t>Vakuová zkouška</t>
  </si>
  <si>
    <t>Potrubí odvodu kondenzátu, HT32, vč. tvarovek 30%, zaústění do nejbližšího odpadu přes sifon</t>
  </si>
  <si>
    <t>23</t>
  </si>
  <si>
    <t>24</t>
  </si>
  <si>
    <t>REKONSTRUKCE VĚTRÁNÍ KUCHYNĚ</t>
  </si>
  <si>
    <t>Základní škola Frýdek-Místek, 1. máje 1700</t>
  </si>
  <si>
    <t>1. Máje 1700, 738 02 Frýdek-Místek</t>
  </si>
  <si>
    <t>01/24</t>
  </si>
  <si>
    <t>D.1.4.3-05</t>
  </si>
  <si>
    <t>02/2024</t>
  </si>
  <si>
    <t>SPECIFIKACE NEOBSAHUJE:  SILOVÉ NAPÁJENÍ ELEKTRO, JIŠTĚNÍ, REVIZE</t>
  </si>
  <si>
    <t>ZAŘÍZENÍ č. 1 – VÝMĚNA VZDUCHOTECHNICKÉ JEDNOTKY PRO VĚTRÁNÍ VARNY</t>
  </si>
  <si>
    <t>strojovna vzduchotechniky 1.PP</t>
  </si>
  <si>
    <t>Protihluková žaluzie, 1000x400mm, hloubka 200mm</t>
  </si>
  <si>
    <t>fasáda objektu</t>
  </si>
  <si>
    <t>Potrubí čtyřhranné do obvodu 2700 mm, vč. tvarovek 100%, sk.I, pozinkované, třída těsnosti B</t>
  </si>
  <si>
    <t>Izolace na bázi syntetického kaučuku tl. 15 mm, s Al polepem</t>
  </si>
  <si>
    <t>Demontáž stávajícího potrubí ve strojovně (10 bm), vč. ekologické likvidace a dopravy, 150 kg, 120 Kč/kg</t>
  </si>
  <si>
    <t xml:space="preserve">Komunikační kabel </t>
  </si>
  <si>
    <t>Demontáž stávající VZT jednotky, vč. ekologické likvidace a dopravy</t>
  </si>
  <si>
    <r>
      <t>Vzduchotechnická  sestavná rekuperační jednotka, Vp/o=5800/5800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/h,  s deskovým rekuperátorem, vodním ohřívačem a chladičem-výparníkem, Qt=23.6 kW (60/40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C), Qch=25.18 kW (R32) včetně uzavíracích klapek, filtrů F7, M5, 4153x1140x1870mm, 985 kg, s  komponenty MaR a ovládacím panelem, Pi=5.0 kW, 8.0A, 3x400V, včetně regulačního uzlu a pružných manžet, v rozloženém stavu, montáž ve strojovně, šéfmontáž výrobce</t>
    </r>
  </si>
  <si>
    <t>Montážní lišta, kabelová</t>
  </si>
  <si>
    <t>ZAŘÍZENÍ č. 2 – VĚTRÁNÍ PŘÍPRAVEN</t>
  </si>
  <si>
    <r>
      <t>Vzduchotechnická  sestavná rekuperační jednotka, Vp/o=2700/2700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 xml:space="preserve">/h,  s deskovým rekuperátorem, vodním ohřívačem a chladičem-výparníkem, Qt=8.75 kW (60/40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C), Qch=11.38 kW (R32) včetně uzavíracích klapek, filtrů F7, M5, 4151x665x1870mm, 985 kg, s  komponenty MaR a ovládacím panelem, Pi=4.8 kW, 7.6A, 3x400V, včetně regulačního uzlu a pružných manžet, v rozloženém stavu, montáž ve strojovně, šéfmontáž výrobce</t>
    </r>
  </si>
  <si>
    <t>Potrubní tlumič hluku ø355mm, délka 900 mm</t>
  </si>
  <si>
    <t>RAL bude dopřesněn při realizaci</t>
  </si>
  <si>
    <t>Mřížka přívodní, dvouřadá, s regulací R1/R2, barva bílá, 325x75 mm</t>
  </si>
  <si>
    <t>Mřížka přívodní, dvouřadá, s regulací R1/R2, barva bílá, 225x75 mm</t>
  </si>
  <si>
    <t>Mřížka přívodní, dvouřadá, s regulací R1/R2, barva bílá, 625x75 mm</t>
  </si>
  <si>
    <t>Mřížka přívodní, dvouřadá, s regulací R1/R2, barva bílá, 425x75 mm</t>
  </si>
  <si>
    <t>Mřížka odtahová, jednořadá, s regulací R1/R2, barva bílá, 425x75 mm</t>
  </si>
  <si>
    <t>Mřížka odtahová, jednořadá, s regulací R1/R2, barva bílá, 325x75 mm</t>
  </si>
  <si>
    <t>2.11</t>
  </si>
  <si>
    <t>Mřížka odtahová, jednořadá, s regulací R1/R2, barva bílá, 225x75 mm</t>
  </si>
  <si>
    <t>2.12</t>
  </si>
  <si>
    <t>Regulační klapka do kruhového potrubí, pozinkovaná, s ručním nastavením, ø160 mm, barva bílá</t>
  </si>
  <si>
    <t>Regulační klapka do kruhového potrubí, pozinkovaná, s ručním nastavením, ø200 mm, barva bílá</t>
  </si>
  <si>
    <t>Regulační klapka do kruhového potrubí, pozinkovaná, s ručním nastavením, ø250 mm, barva bílá</t>
  </si>
  <si>
    <t>2.13</t>
  </si>
  <si>
    <t>2.14</t>
  </si>
  <si>
    <t>2.15</t>
  </si>
  <si>
    <t>Talířový ventil, plastový, bílý, ø100 mm</t>
  </si>
  <si>
    <t>Regulátor průtoku, poltrubní, vložný, nastavitelný, ø100 mm</t>
  </si>
  <si>
    <t>Krycí mřížka na kruhové potrubí, ø100 mm</t>
  </si>
  <si>
    <t xml:space="preserve">Izolace na bázi syntetického kaučuku, s Al polepem, 15 mm, </t>
  </si>
  <si>
    <t>Potrubí kruhové typu SPIRO, včetně tvarovek 30%, do ø355 mm</t>
  </si>
  <si>
    <t>Potrubí kruhové typu SPIRO, včetně tvarovek 30%, do ø250 mm</t>
  </si>
  <si>
    <t>Demontáž stávajícího potrubí (130 bm), vč. ekologické likvidace a dopravy, 700 kg, 120 Kč/kg</t>
  </si>
  <si>
    <t>25</t>
  </si>
  <si>
    <t>ZAŘÍZENÍ č. 3 – KONDENZAČNÍ JEDNOTKA PRO Z.Č.1</t>
  </si>
  <si>
    <t>Venkovní kondenzační jednotka typu split, Qch=4,6-27,0 kW(R32), Pi=11.87kW, 23A, 3x400V, 1010x370x1550 mm, 142 kg</t>
  </si>
  <si>
    <t xml:space="preserve">Kabelový ovladač </t>
  </si>
  <si>
    <t>AHU kit pro řízení přímého výparu</t>
  </si>
  <si>
    <t>Regulátory chvění</t>
  </si>
  <si>
    <t>ZAŘÍZENÍ č. 4 – KONDENZAČNÍ JEDNOTKA PRO Z.Č.2</t>
  </si>
  <si>
    <t>4.1</t>
  </si>
  <si>
    <t>ZAŘÍZENÍ Č.4 CELKEM</t>
  </si>
  <si>
    <t>Venkovní kondenzační jednotka typu split, Qch=3,1-12,0 kW(R32), Pi=3,6kW, 16,2A, 3x400V, 890x320x900 mm, 69 kg</t>
  </si>
  <si>
    <t>ZAŘÍZENÍ č. 5 – CHLAZENÍ PŘÍPRAVNY MASA</t>
  </si>
  <si>
    <t>5.1</t>
  </si>
  <si>
    <t>ZAŘÍZENÍ Č.5 CELKEM</t>
  </si>
  <si>
    <t>Vnitřní výparníková nástěnná jednotka, 798x230x293mm, 10kg</t>
  </si>
  <si>
    <t>Venkovní kondenzační jednotka typu split, Qch=2.5 kW(R32), Pi=0.86 kW, 7.22A, 230V, 550x290x780mm, 29 kg</t>
  </si>
  <si>
    <t>5.2</t>
  </si>
  <si>
    <t>Demontáž stávající jednotky a potrubí, vč. ekologické likvidace</t>
  </si>
  <si>
    <t>Demontáž stávajících jednotek a potrubí, vč. ekologické likvidace</t>
  </si>
  <si>
    <t>Plastový kryt potrubí, vč. tvarovek</t>
  </si>
  <si>
    <t>Komplexní vyzkoušení zařízení, oživení a vyregulování zařízení</t>
  </si>
  <si>
    <t>Demontáž potrubí a tvarovek a izolace, vč. odvozu a ekologické likvidace, do DN 50</t>
  </si>
  <si>
    <t>Demontáž armatur vč. čerpadel do DN 50 (8ks)</t>
  </si>
  <si>
    <t>Potrubí Cu 35 vč. izolace</t>
  </si>
  <si>
    <t>Potrubí Cu 28 vč. izolace</t>
  </si>
  <si>
    <t>Kulový kohout KK32</t>
  </si>
  <si>
    <t>Kulový kohout KK28</t>
  </si>
  <si>
    <t>Filtr DN32 PN16, vč. protipřírub</t>
  </si>
  <si>
    <t>Zpětná klapa DN32</t>
  </si>
  <si>
    <t>Zpětná klapa DN25</t>
  </si>
  <si>
    <t>Napojení VZT jednotky, 2x šroubení</t>
  </si>
  <si>
    <t>cena vč.montáže</t>
  </si>
  <si>
    <r>
      <t>Vybourání a znovuzazdění dveří ve strojovně-2.5m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, zapravení, začištění, výmalby, úpravy prostupů a jejich zapravení - 25 x 0.5 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, přesun a likvidace sutě, vybavení staveniště a závěrečný úklid: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</si>
</sst>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vertAlign val="superscript"/>
      <sz val="10"/>
      <name val="Arial Narrow"/>
      <family val="2"/>
      <charset val="238"/>
    </font>
    <font>
      <sz val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justify" vertical="center" wrapText="1"/>
    </xf>
    <xf numFmtId="0" fontId="4" fillId="0" borderId="24" xfId="0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justify" vertical="center" wrapText="1"/>
    </xf>
    <xf numFmtId="49" fontId="4" fillId="0" borderId="28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49" fontId="5" fillId="0" borderId="29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horizontal="left" vertical="center"/>
    </xf>
    <xf numFmtId="3" fontId="4" fillId="0" borderId="25" xfId="0" applyNumberFormat="1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2" fillId="3" borderId="23" xfId="0" applyFon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49" fontId="13" fillId="0" borderId="29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justify" vertical="center" wrapText="1"/>
    </xf>
    <xf numFmtId="49" fontId="3" fillId="0" borderId="24" xfId="0" applyNumberFormat="1" applyFont="1" applyBorder="1" applyAlignment="1">
      <alignment horizontal="justify" vertical="center" wrapText="1"/>
    </xf>
    <xf numFmtId="49" fontId="4" fillId="7" borderId="24" xfId="0" applyNumberFormat="1" applyFont="1" applyFill="1" applyBorder="1" applyAlignment="1">
      <alignment horizontal="justify" vertical="center" wrapText="1"/>
    </xf>
    <xf numFmtId="49" fontId="4" fillId="7" borderId="24" xfId="0" applyNumberFormat="1" applyFont="1" applyFill="1" applyBorder="1" applyAlignment="1">
      <alignment horizontal="center" vertical="center"/>
    </xf>
    <xf numFmtId="0" fontId="4" fillId="7" borderId="24" xfId="0" applyFont="1" applyFill="1" applyBorder="1" applyAlignment="1">
      <alignment horizontal="center" vertical="center"/>
    </xf>
    <xf numFmtId="49" fontId="4" fillId="7" borderId="28" xfId="0" applyNumberFormat="1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3" fontId="4" fillId="7" borderId="28" xfId="0" applyNumberFormat="1" applyFont="1" applyFill="1" applyBorder="1" applyAlignment="1">
      <alignment horizontal="center" vertical="center"/>
    </xf>
    <xf numFmtId="3" fontId="4" fillId="7" borderId="24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8" borderId="6" xfId="0" applyFont="1" applyFill="1" applyBorder="1" applyAlignment="1">
      <alignment horizontal="left" vertical="center" wrapText="1" indent="1"/>
    </xf>
    <xf numFmtId="0" fontId="0" fillId="8" borderId="10" xfId="0" applyFill="1" applyBorder="1" applyAlignment="1">
      <alignment horizontal="left" vertical="center" wrapText="1" indent="1"/>
    </xf>
    <xf numFmtId="0" fontId="4" fillId="3" borderId="6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left" vertical="center" wrapText="1" indent="1"/>
    </xf>
    <xf numFmtId="49" fontId="4" fillId="3" borderId="7" xfId="0" applyNumberFormat="1" applyFont="1" applyFill="1" applyBorder="1" applyAlignment="1">
      <alignment horizontal="left" vertical="center" wrapText="1" indent="1"/>
    </xf>
    <xf numFmtId="49" fontId="4" fillId="3" borderId="8" xfId="0" applyNumberFormat="1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86781-4765-4E24-9953-5DA6759F099B}">
  <sheetPr>
    <pageSetUpPr fitToPage="1"/>
  </sheetPr>
  <dimension ref="A1:G39"/>
  <sheetViews>
    <sheetView tabSelected="1" topLeftCell="A14" workbookViewId="0">
      <selection activeCell="K27" sqref="K27"/>
    </sheetView>
  </sheetViews>
  <sheetFormatPr defaultRowHeight="15" x14ac:dyDescent="0.2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 x14ac:dyDescent="0.25">
      <c r="A1" s="103" t="s">
        <v>0</v>
      </c>
      <c r="B1" s="104"/>
      <c r="C1" s="104"/>
      <c r="D1" s="104"/>
      <c r="E1" s="104"/>
      <c r="F1" s="104"/>
      <c r="G1" s="105"/>
    </row>
    <row r="2" spans="1:7" x14ac:dyDescent="0.25">
      <c r="A2" s="63"/>
      <c r="B2" s="63"/>
      <c r="C2" s="63"/>
      <c r="D2" s="63"/>
      <c r="E2" s="63"/>
      <c r="F2" s="63"/>
      <c r="G2" s="63"/>
    </row>
    <row r="3" spans="1:7" ht="19.5" customHeight="1" x14ac:dyDescent="0.25">
      <c r="A3" s="106" t="s">
        <v>1</v>
      </c>
      <c r="B3" s="107"/>
      <c r="C3" s="77" t="s">
        <v>136</v>
      </c>
      <c r="D3" s="78"/>
      <c r="E3" s="78"/>
      <c r="F3" s="78"/>
      <c r="G3" s="79"/>
    </row>
    <row r="4" spans="1:7" ht="19.5" customHeight="1" x14ac:dyDescent="0.25">
      <c r="A4" s="75" t="s">
        <v>2</v>
      </c>
      <c r="B4" s="76"/>
      <c r="C4" s="77" t="s">
        <v>137</v>
      </c>
      <c r="D4" s="78"/>
      <c r="E4" s="78"/>
      <c r="F4" s="78"/>
      <c r="G4" s="79"/>
    </row>
    <row r="5" spans="1:7" ht="19.5" customHeight="1" x14ac:dyDescent="0.25">
      <c r="A5" s="75" t="s">
        <v>3</v>
      </c>
      <c r="B5" s="76"/>
      <c r="C5" s="77" t="s">
        <v>138</v>
      </c>
      <c r="D5" s="78"/>
      <c r="E5" s="78"/>
      <c r="F5" s="78"/>
      <c r="G5" s="79"/>
    </row>
    <row r="6" spans="1:7" ht="19.5" customHeight="1" x14ac:dyDescent="0.25">
      <c r="A6" s="75" t="s">
        <v>4</v>
      </c>
      <c r="B6" s="76"/>
      <c r="C6" s="77" t="s">
        <v>130</v>
      </c>
      <c r="D6" s="78"/>
      <c r="E6" s="78"/>
      <c r="F6" s="78"/>
      <c r="G6" s="79"/>
    </row>
    <row r="7" spans="1:7" ht="19.5" customHeight="1" x14ac:dyDescent="0.25">
      <c r="A7" s="75" t="s">
        <v>5</v>
      </c>
      <c r="B7" s="76"/>
      <c r="C7" s="100" t="s">
        <v>139</v>
      </c>
      <c r="D7" s="101"/>
      <c r="E7" s="101"/>
      <c r="F7" s="101"/>
      <c r="G7" s="102"/>
    </row>
    <row r="8" spans="1:7" ht="19.5" customHeight="1" x14ac:dyDescent="0.25">
      <c r="A8" s="75" t="s">
        <v>6</v>
      </c>
      <c r="B8" s="76"/>
      <c r="C8" s="77" t="s">
        <v>140</v>
      </c>
      <c r="D8" s="78"/>
      <c r="E8" s="78"/>
      <c r="F8" s="78"/>
      <c r="G8" s="79"/>
    </row>
    <row r="9" spans="1:7" ht="19.5" customHeight="1" x14ac:dyDescent="0.25">
      <c r="A9" s="80" t="s">
        <v>7</v>
      </c>
      <c r="B9" s="81"/>
      <c r="C9" s="82" t="s">
        <v>141</v>
      </c>
      <c r="D9" s="83"/>
      <c r="E9" s="83"/>
      <c r="F9" s="83"/>
      <c r="G9" s="84"/>
    </row>
    <row r="10" spans="1:7" x14ac:dyDescent="0.25">
      <c r="A10" s="63"/>
      <c r="B10" s="63"/>
      <c r="C10" s="63"/>
      <c r="D10" s="63"/>
      <c r="E10" s="63"/>
      <c r="F10" s="63"/>
      <c r="G10" s="63"/>
    </row>
    <row r="11" spans="1:7" x14ac:dyDescent="0.25">
      <c r="A11" s="85" t="s">
        <v>8</v>
      </c>
      <c r="B11" s="86"/>
      <c r="C11" s="86"/>
      <c r="D11" s="86"/>
      <c r="E11" s="86"/>
      <c r="F11" s="86"/>
      <c r="G11" s="87"/>
    </row>
    <row r="12" spans="1:7" x14ac:dyDescent="0.25">
      <c r="A12" s="88" t="s">
        <v>9</v>
      </c>
      <c r="B12" s="90" t="s">
        <v>10</v>
      </c>
      <c r="C12" s="91"/>
      <c r="D12" s="94" t="s">
        <v>11</v>
      </c>
      <c r="E12" s="96" t="s">
        <v>12</v>
      </c>
      <c r="F12" s="98" t="s">
        <v>13</v>
      </c>
      <c r="G12" s="99"/>
    </row>
    <row r="13" spans="1:7" x14ac:dyDescent="0.25">
      <c r="A13" s="89"/>
      <c r="B13" s="92"/>
      <c r="C13" s="93"/>
      <c r="D13" s="95"/>
      <c r="E13" s="97"/>
      <c r="F13" s="1" t="s">
        <v>14</v>
      </c>
      <c r="G13" s="2" t="s">
        <v>15</v>
      </c>
    </row>
    <row r="14" spans="1:7" ht="18" customHeight="1" x14ac:dyDescent="0.25">
      <c r="A14" s="3">
        <v>1</v>
      </c>
      <c r="B14" s="73" t="str">
        <f>'1'!C5</f>
        <v>ZAŘÍZENÍ č. 1 – VÝMĚNA VZDUCHOTECHNICKÉ JEDNOTKY PRO VĚTRÁNÍ VARNY</v>
      </c>
      <c r="C14" s="74"/>
      <c r="D14" s="4" t="s">
        <v>16</v>
      </c>
      <c r="E14" s="5">
        <v>1</v>
      </c>
      <c r="F14" s="5">
        <f>'1'!G18</f>
        <v>0</v>
      </c>
      <c r="G14" s="6">
        <f>'1'!I18</f>
        <v>0</v>
      </c>
    </row>
    <row r="15" spans="1:7" ht="18" customHeight="1" x14ac:dyDescent="0.25">
      <c r="A15" s="3">
        <v>2</v>
      </c>
      <c r="B15" s="44" t="str">
        <f>'2'!C5</f>
        <v>ZAŘÍZENÍ č. 2 – VĚTRÁNÍ PŘÍPRAVEN</v>
      </c>
      <c r="C15" s="45"/>
      <c r="D15" s="4" t="s">
        <v>16</v>
      </c>
      <c r="E15" s="5">
        <v>1</v>
      </c>
      <c r="F15" s="5">
        <f>'2'!G33</f>
        <v>0</v>
      </c>
      <c r="G15" s="6">
        <f>'2'!I33</f>
        <v>0</v>
      </c>
    </row>
    <row r="16" spans="1:7" ht="18" customHeight="1" x14ac:dyDescent="0.25">
      <c r="A16" s="3">
        <v>3</v>
      </c>
      <c r="B16" s="44" t="str">
        <f>'3'!C5</f>
        <v>ZAŘÍZENÍ č. 3 – KONDENZAČNÍ JEDNOTKA PRO Z.Č.1</v>
      </c>
      <c r="C16" s="45"/>
      <c r="D16" s="4" t="s">
        <v>16</v>
      </c>
      <c r="E16" s="5">
        <v>1</v>
      </c>
      <c r="F16" s="5">
        <f>'3'!G20</f>
        <v>0</v>
      </c>
      <c r="G16" s="6">
        <f>'3'!I20</f>
        <v>0</v>
      </c>
    </row>
    <row r="17" spans="1:7" ht="18" customHeight="1" x14ac:dyDescent="0.25">
      <c r="A17" s="3">
        <v>4</v>
      </c>
      <c r="B17" s="44" t="str">
        <f>'4'!C5</f>
        <v>ZAŘÍZENÍ č. 4 – KONDENZAČNÍ JEDNOTKA PRO Z.Č.2</v>
      </c>
      <c r="C17" s="45"/>
      <c r="D17" s="4" t="s">
        <v>16</v>
      </c>
      <c r="E17" s="5">
        <v>1</v>
      </c>
      <c r="F17" s="5">
        <f>'4'!G20</f>
        <v>0</v>
      </c>
      <c r="G17" s="6">
        <f>'4'!I20</f>
        <v>0</v>
      </c>
    </row>
    <row r="18" spans="1:7" ht="18" customHeight="1" x14ac:dyDescent="0.25">
      <c r="A18" s="3">
        <v>5</v>
      </c>
      <c r="B18" s="44" t="str">
        <f>'5'!C5</f>
        <v>ZAŘÍZENÍ č. 5 – CHLAZENÍ PŘÍPRAVNY MASA</v>
      </c>
      <c r="C18" s="45"/>
      <c r="D18" s="4" t="s">
        <v>16</v>
      </c>
      <c r="E18" s="5">
        <v>1</v>
      </c>
      <c r="F18" s="5">
        <f>'5'!G20</f>
        <v>0</v>
      </c>
      <c r="G18" s="6">
        <f>'5'!I20</f>
        <v>0</v>
      </c>
    </row>
    <row r="19" spans="1:7" ht="18" customHeight="1" x14ac:dyDescent="0.25">
      <c r="A19" s="3">
        <v>6</v>
      </c>
      <c r="B19" s="44" t="str">
        <f>'6'!C5</f>
        <v>DOPOJENÍ OHŘÍVAČŮ VZDUCHOTECHNICKÝCH JEDNOTEK NA ÚT ROZVOD</v>
      </c>
      <c r="C19" s="45"/>
      <c r="D19" s="4" t="s">
        <v>16</v>
      </c>
      <c r="E19" s="5">
        <v>1</v>
      </c>
      <c r="F19" s="5">
        <f>'6'!G35</f>
        <v>0</v>
      </c>
      <c r="G19" s="6">
        <f>'6'!I35</f>
        <v>0</v>
      </c>
    </row>
    <row r="20" spans="1:7" ht="18" customHeight="1" x14ac:dyDescent="0.25">
      <c r="A20" s="3"/>
      <c r="B20" s="44"/>
      <c r="C20" s="45"/>
      <c r="D20" s="4"/>
      <c r="E20" s="5"/>
      <c r="F20" s="5"/>
      <c r="G20" s="6"/>
    </row>
    <row r="21" spans="1:7" ht="18" customHeight="1" x14ac:dyDescent="0.25">
      <c r="A21" s="7"/>
      <c r="B21" s="69" t="s">
        <v>17</v>
      </c>
      <c r="C21" s="68"/>
      <c r="D21" s="8"/>
      <c r="E21" s="9"/>
      <c r="F21" s="10">
        <f>SUM(F14:F20)</f>
        <v>0</v>
      </c>
      <c r="G21" s="11">
        <f>SUM(G14:G20)</f>
        <v>0</v>
      </c>
    </row>
    <row r="22" spans="1:7" ht="18" customHeight="1" x14ac:dyDescent="0.25">
      <c r="A22" s="3"/>
      <c r="B22" s="60"/>
      <c r="C22" s="60"/>
      <c r="D22" s="4"/>
      <c r="E22" s="5"/>
      <c r="F22" s="12"/>
      <c r="G22" s="13"/>
    </row>
    <row r="23" spans="1:7" ht="18" customHeight="1" x14ac:dyDescent="0.25">
      <c r="A23" s="3"/>
      <c r="B23" s="70" t="s">
        <v>18</v>
      </c>
      <c r="C23" s="70"/>
      <c r="D23" s="4" t="s">
        <v>16</v>
      </c>
      <c r="E23" s="5">
        <v>1</v>
      </c>
      <c r="F23" s="5"/>
      <c r="G23" s="6"/>
    </row>
    <row r="24" spans="1:7" ht="18" customHeight="1" x14ac:dyDescent="0.25">
      <c r="A24" s="3"/>
      <c r="B24" s="70" t="s">
        <v>19</v>
      </c>
      <c r="C24" s="70"/>
      <c r="D24" s="4" t="s">
        <v>16</v>
      </c>
      <c r="E24" s="5">
        <v>1</v>
      </c>
      <c r="F24" s="5"/>
      <c r="G24" s="6"/>
    </row>
    <row r="25" spans="1:7" ht="18" customHeight="1" x14ac:dyDescent="0.25">
      <c r="A25" s="3"/>
      <c r="B25" s="47" t="s">
        <v>111</v>
      </c>
      <c r="C25" s="47"/>
      <c r="D25" s="4" t="s">
        <v>16</v>
      </c>
      <c r="E25" s="5">
        <v>1</v>
      </c>
      <c r="F25" s="5"/>
      <c r="G25" s="6"/>
    </row>
    <row r="26" spans="1:7" ht="39" customHeight="1" x14ac:dyDescent="0.25">
      <c r="A26" s="3"/>
      <c r="B26" s="71" t="s">
        <v>211</v>
      </c>
      <c r="C26" s="72"/>
      <c r="D26" s="4" t="s">
        <v>16</v>
      </c>
      <c r="E26" s="5">
        <v>1</v>
      </c>
      <c r="F26" s="5"/>
      <c r="G26" s="6"/>
    </row>
    <row r="27" spans="1:7" ht="18" customHeight="1" x14ac:dyDescent="0.25">
      <c r="A27" s="3"/>
      <c r="B27" s="70" t="s">
        <v>199</v>
      </c>
      <c r="C27" s="70"/>
      <c r="D27" s="4" t="s">
        <v>16</v>
      </c>
      <c r="E27" s="5">
        <v>1</v>
      </c>
      <c r="F27" s="5"/>
      <c r="G27" s="6"/>
    </row>
    <row r="28" spans="1:7" ht="18" customHeight="1" x14ac:dyDescent="0.25">
      <c r="A28" s="3"/>
      <c r="B28" s="70" t="s">
        <v>20</v>
      </c>
      <c r="C28" s="70"/>
      <c r="D28" s="4" t="s">
        <v>16</v>
      </c>
      <c r="E28" s="5">
        <v>1</v>
      </c>
      <c r="F28" s="5"/>
      <c r="G28" s="6"/>
    </row>
    <row r="29" spans="1:7" ht="18" customHeight="1" x14ac:dyDescent="0.25">
      <c r="A29" s="3"/>
      <c r="B29" s="70" t="s">
        <v>21</v>
      </c>
      <c r="C29" s="70"/>
      <c r="D29" s="4" t="s">
        <v>16</v>
      </c>
      <c r="E29" s="5">
        <v>1</v>
      </c>
      <c r="F29" s="5"/>
      <c r="G29" s="6"/>
    </row>
    <row r="30" spans="1:7" ht="18" customHeight="1" x14ac:dyDescent="0.25">
      <c r="A30" s="3"/>
      <c r="B30" s="70" t="s">
        <v>22</v>
      </c>
      <c r="C30" s="70"/>
      <c r="D30" s="4" t="s">
        <v>16</v>
      </c>
      <c r="E30" s="5">
        <v>1</v>
      </c>
      <c r="F30" s="5"/>
      <c r="G30" s="6"/>
    </row>
    <row r="31" spans="1:7" ht="18" customHeight="1" x14ac:dyDescent="0.25">
      <c r="A31" s="3"/>
      <c r="B31" s="70" t="s">
        <v>23</v>
      </c>
      <c r="C31" s="70"/>
      <c r="D31" s="4" t="s">
        <v>16</v>
      </c>
      <c r="E31" s="5">
        <v>1</v>
      </c>
      <c r="F31" s="5"/>
      <c r="G31" s="6"/>
    </row>
    <row r="32" spans="1:7" ht="18" customHeight="1" x14ac:dyDescent="0.25">
      <c r="A32" s="3"/>
      <c r="B32" s="70" t="s">
        <v>24</v>
      </c>
      <c r="C32" s="70"/>
      <c r="D32" s="4" t="s">
        <v>16</v>
      </c>
      <c r="E32" s="5">
        <v>1</v>
      </c>
      <c r="F32" s="5"/>
      <c r="G32" s="6"/>
    </row>
    <row r="33" spans="1:7" ht="18" customHeight="1" x14ac:dyDescent="0.25">
      <c r="A33" s="3"/>
      <c r="B33" s="70" t="s">
        <v>25</v>
      </c>
      <c r="C33" s="70"/>
      <c r="D33" s="4" t="s">
        <v>16</v>
      </c>
      <c r="E33" s="5">
        <v>1</v>
      </c>
      <c r="F33" s="5"/>
      <c r="G33" s="6"/>
    </row>
    <row r="34" spans="1:7" ht="34.5" customHeight="1" x14ac:dyDescent="0.25">
      <c r="A34" s="3"/>
      <c r="B34" s="67"/>
      <c r="C34" s="68"/>
      <c r="D34" s="4"/>
      <c r="E34" s="5"/>
      <c r="F34" s="5"/>
      <c r="G34" s="6"/>
    </row>
    <row r="35" spans="1:7" ht="21" customHeight="1" x14ac:dyDescent="0.25">
      <c r="A35" s="7"/>
      <c r="B35" s="58" t="s">
        <v>26</v>
      </c>
      <c r="C35" s="59"/>
      <c r="D35" s="8"/>
      <c r="E35" s="9"/>
      <c r="F35" s="10">
        <f>SUM(F21:F34)</f>
        <v>0</v>
      </c>
      <c r="G35" s="11">
        <f>SUM(G21:G34)</f>
        <v>0</v>
      </c>
    </row>
    <row r="36" spans="1:7" ht="21" customHeight="1" x14ac:dyDescent="0.25">
      <c r="A36" s="3"/>
      <c r="B36" s="60"/>
      <c r="C36" s="60"/>
      <c r="D36" s="4"/>
      <c r="E36" s="5"/>
      <c r="F36" s="12"/>
      <c r="G36" s="13"/>
    </row>
    <row r="37" spans="1:7" ht="16.5" x14ac:dyDescent="0.25">
      <c r="A37" s="14"/>
      <c r="B37" s="15" t="s">
        <v>27</v>
      </c>
      <c r="C37" s="16"/>
      <c r="D37" s="16"/>
      <c r="E37" s="17"/>
      <c r="F37" s="61">
        <f>F35+G35</f>
        <v>0</v>
      </c>
      <c r="G37" s="62"/>
    </row>
    <row r="38" spans="1:7" x14ac:dyDescent="0.25">
      <c r="A38" s="63"/>
      <c r="B38" s="63"/>
      <c r="C38" s="63"/>
      <c r="D38" s="63"/>
      <c r="E38" s="63"/>
      <c r="F38" s="63"/>
      <c r="G38" s="63"/>
    </row>
    <row r="39" spans="1:7" ht="39" customHeight="1" x14ac:dyDescent="0.25">
      <c r="A39" s="64" t="s">
        <v>142</v>
      </c>
      <c r="B39" s="65"/>
      <c r="C39" s="65"/>
      <c r="D39" s="65"/>
      <c r="E39" s="65"/>
      <c r="F39" s="65"/>
      <c r="G39" s="66"/>
    </row>
  </sheetData>
  <mergeCells count="42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34:C34"/>
    <mergeCell ref="B21:C21"/>
    <mergeCell ref="B22:C22"/>
    <mergeCell ref="B23:C23"/>
    <mergeCell ref="B24:C24"/>
    <mergeCell ref="B27:C27"/>
    <mergeCell ref="B28:C28"/>
    <mergeCell ref="B29:C29"/>
    <mergeCell ref="B30:C30"/>
    <mergeCell ref="B31:C31"/>
    <mergeCell ref="B32:C32"/>
    <mergeCell ref="B33:C33"/>
    <mergeCell ref="B26:C26"/>
    <mergeCell ref="B35:C35"/>
    <mergeCell ref="B36:C36"/>
    <mergeCell ref="F37:G37"/>
    <mergeCell ref="A38:G38"/>
    <mergeCell ref="A39:G39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4AC2-84DB-42D5-B4AB-6F57D576D01F}">
  <sheetPr>
    <pageSetUpPr fitToPage="1"/>
  </sheetPr>
  <dimension ref="A1:G35"/>
  <sheetViews>
    <sheetView workbookViewId="0">
      <selection sqref="A1:G1"/>
    </sheetView>
  </sheetViews>
  <sheetFormatPr defaultRowHeight="15" x14ac:dyDescent="0.2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 x14ac:dyDescent="0.25">
      <c r="A1" s="103" t="s">
        <v>28</v>
      </c>
      <c r="B1" s="129"/>
      <c r="C1" s="129"/>
      <c r="D1" s="129"/>
      <c r="E1" s="129"/>
      <c r="F1" s="129"/>
      <c r="G1" s="130"/>
    </row>
    <row r="2" spans="1:7" x14ac:dyDescent="0.25">
      <c r="A2" s="128"/>
      <c r="B2" s="128"/>
      <c r="C2" s="128"/>
      <c r="D2" s="128"/>
      <c r="E2" s="128"/>
      <c r="F2" s="128"/>
      <c r="G2" s="128"/>
    </row>
    <row r="3" spans="1:7" ht="18" customHeight="1" x14ac:dyDescent="0.25">
      <c r="A3" s="106" t="s">
        <v>1</v>
      </c>
      <c r="B3" s="107"/>
      <c r="C3" s="125" t="str">
        <f>REKAP!C3</f>
        <v>REKONSTRUKCE VĚTRÁNÍ KUCHYNĚ</v>
      </c>
      <c r="D3" s="126"/>
      <c r="E3" s="126"/>
      <c r="F3" s="126"/>
      <c r="G3" s="127"/>
    </row>
    <row r="4" spans="1:7" ht="18" customHeight="1" x14ac:dyDescent="0.25">
      <c r="A4" s="75" t="s">
        <v>2</v>
      </c>
      <c r="B4" s="76"/>
      <c r="C4" s="125" t="str">
        <f>REKAP!C4</f>
        <v>Základní škola Frýdek-Místek, 1. máje 1700</v>
      </c>
      <c r="D4" s="126"/>
      <c r="E4" s="126"/>
      <c r="F4" s="126"/>
      <c r="G4" s="127"/>
    </row>
    <row r="5" spans="1:7" ht="18" customHeight="1" x14ac:dyDescent="0.25">
      <c r="A5" s="75" t="s">
        <v>3</v>
      </c>
      <c r="B5" s="76"/>
      <c r="C5" s="125" t="str">
        <f>REKAP!C5</f>
        <v>1. Máje 1700, 738 02 Frýdek-Místek</v>
      </c>
      <c r="D5" s="126"/>
      <c r="E5" s="126"/>
      <c r="F5" s="126"/>
      <c r="G5" s="127"/>
    </row>
    <row r="6" spans="1:7" ht="18" customHeight="1" x14ac:dyDescent="0.25">
      <c r="A6" s="75" t="s">
        <v>4</v>
      </c>
      <c r="B6" s="76"/>
      <c r="C6" s="125" t="str">
        <f>REKAP!C6</f>
        <v>D.1.4.3 TECHNIKA PROSTŘEDÍ STAVEB - VZDUCHOTECHNIKA A CHLAZENÍ</v>
      </c>
      <c r="D6" s="126"/>
      <c r="E6" s="126"/>
      <c r="F6" s="126"/>
      <c r="G6" s="127"/>
    </row>
    <row r="7" spans="1:7" ht="18" customHeight="1" x14ac:dyDescent="0.25">
      <c r="A7" s="75" t="s">
        <v>5</v>
      </c>
      <c r="B7" s="76"/>
      <c r="C7" s="125" t="str">
        <f>REKAP!C7</f>
        <v>01/24</v>
      </c>
      <c r="D7" s="126"/>
      <c r="E7" s="126"/>
      <c r="F7" s="126"/>
      <c r="G7" s="127"/>
    </row>
    <row r="8" spans="1:7" ht="18" customHeight="1" x14ac:dyDescent="0.25">
      <c r="A8" s="75" t="s">
        <v>6</v>
      </c>
      <c r="B8" s="76"/>
      <c r="C8" s="125" t="str">
        <f>REKAP!C8</f>
        <v>D.1.4.3-05</v>
      </c>
      <c r="D8" s="126"/>
      <c r="E8" s="126"/>
      <c r="F8" s="126"/>
      <c r="G8" s="127"/>
    </row>
    <row r="9" spans="1:7" ht="18" customHeight="1" x14ac:dyDescent="0.25">
      <c r="A9" s="80" t="s">
        <v>7</v>
      </c>
      <c r="B9" s="81"/>
      <c r="C9" s="125" t="str">
        <f>REKAP!C9</f>
        <v>02/2024</v>
      </c>
      <c r="D9" s="126"/>
      <c r="E9" s="126"/>
      <c r="F9" s="126"/>
      <c r="G9" s="127"/>
    </row>
    <row r="10" spans="1:7" x14ac:dyDescent="0.25">
      <c r="A10" s="128"/>
      <c r="B10" s="128"/>
      <c r="C10" s="128"/>
      <c r="D10" s="128"/>
      <c r="E10" s="128"/>
      <c r="F10" s="128"/>
      <c r="G10" s="128"/>
    </row>
    <row r="11" spans="1:7" x14ac:dyDescent="0.25">
      <c r="A11" s="122" t="s">
        <v>29</v>
      </c>
      <c r="B11" s="123"/>
      <c r="C11" s="123"/>
      <c r="D11" s="123"/>
      <c r="E11" s="123"/>
      <c r="F11" s="123"/>
      <c r="G11" s="124"/>
    </row>
    <row r="12" spans="1:7" x14ac:dyDescent="0.25">
      <c r="A12" s="111" t="s">
        <v>30</v>
      </c>
      <c r="B12" s="112"/>
      <c r="C12" s="112"/>
      <c r="D12" s="112"/>
      <c r="E12" s="112"/>
      <c r="F12" s="112"/>
      <c r="G12" s="113"/>
    </row>
    <row r="13" spans="1:7" x14ac:dyDescent="0.25">
      <c r="A13" s="111" t="s">
        <v>31</v>
      </c>
      <c r="B13" s="112"/>
      <c r="C13" s="112"/>
      <c r="D13" s="112"/>
      <c r="E13" s="112"/>
      <c r="F13" s="112"/>
      <c r="G13" s="113"/>
    </row>
    <row r="14" spans="1:7" x14ac:dyDescent="0.25">
      <c r="A14" s="111" t="s">
        <v>32</v>
      </c>
      <c r="B14" s="112"/>
      <c r="C14" s="112"/>
      <c r="D14" s="112"/>
      <c r="E14" s="112"/>
      <c r="F14" s="112"/>
      <c r="G14" s="113"/>
    </row>
    <row r="15" spans="1:7" x14ac:dyDescent="0.25">
      <c r="A15" s="111" t="s">
        <v>33</v>
      </c>
      <c r="B15" s="112"/>
      <c r="C15" s="112"/>
      <c r="D15" s="112"/>
      <c r="E15" s="112"/>
      <c r="F15" s="112"/>
      <c r="G15" s="113"/>
    </row>
    <row r="16" spans="1:7" x14ac:dyDescent="0.25">
      <c r="A16" s="116"/>
      <c r="B16" s="117"/>
      <c r="C16" s="117"/>
      <c r="D16" s="117"/>
      <c r="E16" s="117"/>
      <c r="F16" s="117"/>
      <c r="G16" s="118"/>
    </row>
    <row r="17" spans="1:7" x14ac:dyDescent="0.25">
      <c r="A17" s="119" t="s">
        <v>34</v>
      </c>
      <c r="B17" s="120"/>
      <c r="C17" s="120"/>
      <c r="D17" s="120"/>
      <c r="E17" s="120"/>
      <c r="F17" s="120"/>
      <c r="G17" s="121"/>
    </row>
    <row r="18" spans="1:7" ht="40.5" customHeight="1" x14ac:dyDescent="0.25">
      <c r="A18" s="111" t="s">
        <v>35</v>
      </c>
      <c r="B18" s="112"/>
      <c r="C18" s="112"/>
      <c r="D18" s="112"/>
      <c r="E18" s="112"/>
      <c r="F18" s="112"/>
      <c r="G18" s="113"/>
    </row>
    <row r="19" spans="1:7" ht="42" customHeight="1" x14ac:dyDescent="0.25">
      <c r="A19" s="111" t="s">
        <v>36</v>
      </c>
      <c r="B19" s="112"/>
      <c r="C19" s="112"/>
      <c r="D19" s="112"/>
      <c r="E19" s="112"/>
      <c r="F19" s="112"/>
      <c r="G19" s="113"/>
    </row>
    <row r="20" spans="1:7" ht="64.5" customHeight="1" x14ac:dyDescent="0.25">
      <c r="A20" s="111" t="s">
        <v>37</v>
      </c>
      <c r="B20" s="112"/>
      <c r="C20" s="112"/>
      <c r="D20" s="112"/>
      <c r="E20" s="112"/>
      <c r="F20" s="112"/>
      <c r="G20" s="113"/>
    </row>
    <row r="21" spans="1:7" ht="39" customHeight="1" x14ac:dyDescent="0.25">
      <c r="A21" s="111" t="s">
        <v>38</v>
      </c>
      <c r="B21" s="112"/>
      <c r="C21" s="112"/>
      <c r="D21" s="112"/>
      <c r="E21" s="112"/>
      <c r="F21" s="112"/>
      <c r="G21" s="113"/>
    </row>
    <row r="22" spans="1:7" ht="108" customHeight="1" x14ac:dyDescent="0.25">
      <c r="A22" s="111" t="s">
        <v>39</v>
      </c>
      <c r="B22" s="112"/>
      <c r="C22" s="112"/>
      <c r="D22" s="112"/>
      <c r="E22" s="112"/>
      <c r="F22" s="112"/>
      <c r="G22" s="113"/>
    </row>
    <row r="23" spans="1:7" ht="58.5" customHeight="1" x14ac:dyDescent="0.25">
      <c r="A23" s="111" t="s">
        <v>40</v>
      </c>
      <c r="B23" s="112"/>
      <c r="C23" s="112"/>
      <c r="D23" s="112"/>
      <c r="E23" s="112"/>
      <c r="F23" s="112"/>
      <c r="G23" s="113"/>
    </row>
    <row r="24" spans="1:7" ht="33" customHeight="1" x14ac:dyDescent="0.25">
      <c r="A24" s="111" t="s">
        <v>41</v>
      </c>
      <c r="B24" s="112"/>
      <c r="C24" s="112"/>
      <c r="D24" s="112"/>
      <c r="E24" s="112"/>
      <c r="F24" s="112"/>
      <c r="G24" s="113"/>
    </row>
    <row r="25" spans="1:7" ht="49.5" customHeight="1" x14ac:dyDescent="0.25">
      <c r="A25" s="111" t="s">
        <v>42</v>
      </c>
      <c r="B25" s="114"/>
      <c r="C25" s="114"/>
      <c r="D25" s="114"/>
      <c r="E25" s="114"/>
      <c r="F25" s="114"/>
      <c r="G25" s="115"/>
    </row>
    <row r="26" spans="1:7" ht="15" customHeight="1" x14ac:dyDescent="0.25">
      <c r="A26" s="111" t="s">
        <v>91</v>
      </c>
      <c r="B26" s="114"/>
      <c r="C26" s="114"/>
      <c r="D26" s="114"/>
      <c r="E26" s="114"/>
      <c r="F26" s="114"/>
      <c r="G26" s="115"/>
    </row>
    <row r="27" spans="1:7" x14ac:dyDescent="0.25">
      <c r="A27" s="111" t="s">
        <v>43</v>
      </c>
      <c r="B27" s="114"/>
      <c r="C27" s="114"/>
      <c r="D27" s="114"/>
      <c r="E27" s="114"/>
      <c r="F27" s="114"/>
      <c r="G27" s="115"/>
    </row>
    <row r="28" spans="1:7" x14ac:dyDescent="0.25">
      <c r="A28" s="111" t="s">
        <v>44</v>
      </c>
      <c r="B28" s="114"/>
      <c r="C28" s="114"/>
      <c r="D28" s="114"/>
      <c r="E28" s="114"/>
      <c r="F28" s="114"/>
      <c r="G28" s="115"/>
    </row>
    <row r="29" spans="1:7" ht="21" customHeight="1" x14ac:dyDescent="0.25">
      <c r="A29" s="111" t="s">
        <v>45</v>
      </c>
      <c r="B29" s="114"/>
      <c r="C29" s="114"/>
      <c r="D29" s="114"/>
      <c r="E29" s="114"/>
      <c r="F29" s="114"/>
      <c r="G29" s="115"/>
    </row>
    <row r="30" spans="1:7" ht="54" customHeight="1" x14ac:dyDescent="0.25">
      <c r="A30" s="111" t="s">
        <v>46</v>
      </c>
      <c r="B30" s="114"/>
      <c r="C30" s="114"/>
      <c r="D30" s="114"/>
      <c r="E30" s="114"/>
      <c r="F30" s="114"/>
      <c r="G30" s="115"/>
    </row>
    <row r="31" spans="1:7" ht="43.5" customHeight="1" x14ac:dyDescent="0.25">
      <c r="A31" s="111" t="s">
        <v>47</v>
      </c>
      <c r="B31" s="114"/>
      <c r="C31" s="114"/>
      <c r="D31" s="114"/>
      <c r="E31" s="114"/>
      <c r="F31" s="114"/>
      <c r="G31" s="115"/>
    </row>
    <row r="32" spans="1:7" ht="21" customHeight="1" x14ac:dyDescent="0.25">
      <c r="A32" s="111" t="s">
        <v>48</v>
      </c>
      <c r="B32" s="114"/>
      <c r="C32" s="114"/>
      <c r="D32" s="114"/>
      <c r="E32" s="114"/>
      <c r="F32" s="114"/>
      <c r="G32" s="115"/>
    </row>
    <row r="33" spans="1:7" ht="30" customHeight="1" x14ac:dyDescent="0.25">
      <c r="A33" s="111" t="s">
        <v>49</v>
      </c>
      <c r="B33" s="114"/>
      <c r="C33" s="114"/>
      <c r="D33" s="114"/>
      <c r="E33" s="114"/>
      <c r="F33" s="114"/>
      <c r="G33" s="115"/>
    </row>
    <row r="34" spans="1:7" ht="30" customHeight="1" x14ac:dyDescent="0.25">
      <c r="A34" s="111" t="s">
        <v>50</v>
      </c>
      <c r="B34" s="114"/>
      <c r="C34" s="114"/>
      <c r="D34" s="114"/>
      <c r="E34" s="114"/>
      <c r="F34" s="114"/>
      <c r="G34" s="115"/>
    </row>
    <row r="35" spans="1:7" x14ac:dyDescent="0.25">
      <c r="A35" s="108" t="s">
        <v>51</v>
      </c>
      <c r="B35" s="109"/>
      <c r="C35" s="109"/>
      <c r="D35" s="109"/>
      <c r="E35" s="109"/>
      <c r="F35" s="109"/>
      <c r="G35" s="110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CDBD2-CD65-47FD-96B3-ACBD3909AB20}">
  <sheetPr>
    <pageSetUpPr fitToPage="1"/>
  </sheetPr>
  <dimension ref="A1:J18"/>
  <sheetViews>
    <sheetView workbookViewId="0">
      <selection activeCell="F6" sqref="F6:F15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143</v>
      </c>
      <c r="D5" s="133"/>
      <c r="E5" s="133"/>
      <c r="F5" s="133"/>
      <c r="G5" s="133"/>
      <c r="H5" s="22"/>
      <c r="I5" s="22"/>
      <c r="J5" s="23"/>
    </row>
    <row r="6" spans="1:10" ht="45.75" customHeight="1" x14ac:dyDescent="0.25">
      <c r="A6" s="24" t="s">
        <v>62</v>
      </c>
      <c r="B6" s="25" t="s">
        <v>63</v>
      </c>
      <c r="C6" s="26" t="s">
        <v>152</v>
      </c>
      <c r="D6" s="25" t="s">
        <v>16</v>
      </c>
      <c r="E6" s="27">
        <v>1</v>
      </c>
      <c r="F6" s="28"/>
      <c r="G6" s="28">
        <f t="shared" ref="G6:G15" si="0">E6*F6</f>
        <v>0</v>
      </c>
      <c r="H6" s="28">
        <f>F6*0.15</f>
        <v>0</v>
      </c>
      <c r="I6" s="28">
        <f t="shared" ref="I6:I15" si="1">E6*H6</f>
        <v>0</v>
      </c>
      <c r="J6" s="29" t="s">
        <v>144</v>
      </c>
    </row>
    <row r="7" spans="1:10" ht="19.5" customHeight="1" x14ac:dyDescent="0.25">
      <c r="A7" s="24" t="s">
        <v>64</v>
      </c>
      <c r="B7" s="25" t="s">
        <v>92</v>
      </c>
      <c r="C7" s="26" t="s">
        <v>145</v>
      </c>
      <c r="D7" s="25" t="s">
        <v>67</v>
      </c>
      <c r="E7" s="27">
        <v>1</v>
      </c>
      <c r="F7" s="28"/>
      <c r="G7" s="28">
        <f t="shared" si="0"/>
        <v>0</v>
      </c>
      <c r="H7" s="28">
        <f>F7*0.1</f>
        <v>0</v>
      </c>
      <c r="I7" s="28">
        <f t="shared" si="1"/>
        <v>0</v>
      </c>
      <c r="J7" s="29" t="s">
        <v>146</v>
      </c>
    </row>
    <row r="8" spans="1:10" ht="19.5" customHeight="1" x14ac:dyDescent="0.25">
      <c r="A8" s="24" t="s">
        <v>66</v>
      </c>
      <c r="B8" s="25" t="s">
        <v>65</v>
      </c>
      <c r="C8" s="26" t="s">
        <v>147</v>
      </c>
      <c r="D8" s="25" t="s">
        <v>85</v>
      </c>
      <c r="E8" s="27">
        <v>11</v>
      </c>
      <c r="F8" s="28"/>
      <c r="G8" s="28">
        <f t="shared" si="0"/>
        <v>0</v>
      </c>
      <c r="H8" s="28">
        <f t="shared" ref="H8:H15" si="2">F8*0.3</f>
        <v>0</v>
      </c>
      <c r="I8" s="28">
        <f t="shared" si="1"/>
        <v>0</v>
      </c>
      <c r="J8" s="29"/>
    </row>
    <row r="9" spans="1:10" ht="21" customHeight="1" x14ac:dyDescent="0.25">
      <c r="A9" s="24" t="s">
        <v>68</v>
      </c>
      <c r="B9" s="25" t="s">
        <v>65</v>
      </c>
      <c r="C9" s="26" t="s">
        <v>133</v>
      </c>
      <c r="D9" s="25" t="s">
        <v>85</v>
      </c>
      <c r="E9" s="27">
        <v>5</v>
      </c>
      <c r="F9" s="28"/>
      <c r="G9" s="28">
        <f t="shared" si="0"/>
        <v>0</v>
      </c>
      <c r="H9" s="28">
        <f t="shared" si="2"/>
        <v>0</v>
      </c>
      <c r="I9" s="28">
        <f t="shared" si="1"/>
        <v>0</v>
      </c>
      <c r="J9" s="29"/>
    </row>
    <row r="10" spans="1:10" ht="19.5" customHeight="1" x14ac:dyDescent="0.25">
      <c r="A10" s="24" t="s">
        <v>69</v>
      </c>
      <c r="B10" s="25" t="s">
        <v>65</v>
      </c>
      <c r="C10" s="26" t="s">
        <v>148</v>
      </c>
      <c r="D10" s="25" t="s">
        <v>87</v>
      </c>
      <c r="E10" s="27">
        <v>35</v>
      </c>
      <c r="F10" s="28"/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19.5" customHeight="1" x14ac:dyDescent="0.25">
      <c r="A11" s="24" t="s">
        <v>70</v>
      </c>
      <c r="B11" s="25" t="s">
        <v>65</v>
      </c>
      <c r="C11" s="26" t="s">
        <v>150</v>
      </c>
      <c r="D11" s="25" t="s">
        <v>85</v>
      </c>
      <c r="E11" s="27">
        <v>20</v>
      </c>
      <c r="F11" s="28"/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19.5" customHeight="1" x14ac:dyDescent="0.25">
      <c r="A12" s="24" t="s">
        <v>71</v>
      </c>
      <c r="B12" s="25" t="s">
        <v>65</v>
      </c>
      <c r="C12" s="26" t="s">
        <v>153</v>
      </c>
      <c r="D12" s="25" t="s">
        <v>85</v>
      </c>
      <c r="E12" s="27">
        <v>5</v>
      </c>
      <c r="F12" s="28"/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72</v>
      </c>
      <c r="B13" s="25" t="s">
        <v>65</v>
      </c>
      <c r="C13" s="26" t="s">
        <v>151</v>
      </c>
      <c r="D13" s="25" t="s">
        <v>16</v>
      </c>
      <c r="E13" s="27">
        <v>1</v>
      </c>
      <c r="F13" s="28"/>
      <c r="G13" s="28">
        <f t="shared" si="0"/>
        <v>0</v>
      </c>
      <c r="H13" s="28"/>
      <c r="I13" s="28"/>
      <c r="J13" s="29"/>
    </row>
    <row r="14" spans="1:10" ht="19.5" customHeight="1" x14ac:dyDescent="0.25">
      <c r="A14" s="24" t="s">
        <v>73</v>
      </c>
      <c r="B14" s="25" t="s">
        <v>65</v>
      </c>
      <c r="C14" s="26" t="s">
        <v>149</v>
      </c>
      <c r="D14" s="31" t="s">
        <v>16</v>
      </c>
      <c r="E14" s="32">
        <v>1</v>
      </c>
      <c r="F14" s="33"/>
      <c r="G14" s="28">
        <f t="shared" si="0"/>
        <v>0</v>
      </c>
      <c r="H14" s="28"/>
      <c r="I14" s="28"/>
      <c r="J14" s="48"/>
    </row>
    <row r="15" spans="1:10" ht="19.5" customHeight="1" x14ac:dyDescent="0.25">
      <c r="A15" s="24" t="s">
        <v>74</v>
      </c>
      <c r="B15" s="31" t="s">
        <v>65</v>
      </c>
      <c r="C15" s="26" t="s">
        <v>88</v>
      </c>
      <c r="D15" s="31" t="s">
        <v>89</v>
      </c>
      <c r="E15" s="32">
        <v>60</v>
      </c>
      <c r="F15" s="33"/>
      <c r="G15" s="28">
        <f t="shared" si="0"/>
        <v>0</v>
      </c>
      <c r="H15" s="28">
        <f t="shared" si="2"/>
        <v>0</v>
      </c>
      <c r="I15" s="28">
        <f t="shared" si="1"/>
        <v>0</v>
      </c>
      <c r="J15" s="34"/>
    </row>
    <row r="16" spans="1:10" x14ac:dyDescent="0.25">
      <c r="A16" s="46"/>
      <c r="B16" s="28"/>
      <c r="C16" s="35"/>
      <c r="D16" s="28"/>
      <c r="E16" s="28"/>
      <c r="F16" s="28"/>
      <c r="G16" s="28"/>
      <c r="H16" s="28"/>
      <c r="I16" s="28"/>
      <c r="J16" s="36"/>
    </row>
    <row r="17" spans="1:10" x14ac:dyDescent="0.25">
      <c r="A17" s="18"/>
      <c r="B17" s="18"/>
      <c r="C17" s="18"/>
      <c r="D17" s="18"/>
      <c r="E17" s="18"/>
      <c r="F17" s="18"/>
      <c r="G17" s="18"/>
      <c r="H17" s="18"/>
      <c r="I17" s="18"/>
      <c r="J17" s="18"/>
    </row>
    <row r="18" spans="1:10" x14ac:dyDescent="0.25">
      <c r="A18" s="37"/>
      <c r="B18" s="38"/>
      <c r="C18" s="39" t="s">
        <v>90</v>
      </c>
      <c r="D18" s="38"/>
      <c r="E18" s="40"/>
      <c r="F18" s="41"/>
      <c r="G18" s="42">
        <f>SUM(G6:G16)</f>
        <v>0</v>
      </c>
      <c r="H18" s="42"/>
      <c r="I18" s="42">
        <f>SUM(I6:I16)</f>
        <v>0</v>
      </c>
      <c r="J18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6" type="noConversion"/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A7D4E-7A7C-46BD-8F51-F9E53D2A0C2C}">
  <sheetPr>
    <pageSetUpPr fitToPage="1"/>
  </sheetPr>
  <dimension ref="A1:J33"/>
  <sheetViews>
    <sheetView topLeftCell="A4" workbookViewId="0">
      <selection activeCell="H6" sqref="H6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154</v>
      </c>
      <c r="D5" s="133"/>
      <c r="E5" s="133"/>
      <c r="F5" s="133"/>
      <c r="G5" s="133"/>
      <c r="H5" s="22"/>
      <c r="I5" s="22"/>
      <c r="J5" s="23"/>
    </row>
    <row r="6" spans="1:10" ht="44.25" customHeight="1" x14ac:dyDescent="0.25">
      <c r="A6" s="24" t="s">
        <v>62</v>
      </c>
      <c r="B6" s="25" t="s">
        <v>94</v>
      </c>
      <c r="C6" s="26" t="s">
        <v>155</v>
      </c>
      <c r="D6" s="25" t="s">
        <v>16</v>
      </c>
      <c r="E6" s="27">
        <v>1</v>
      </c>
      <c r="F6" s="28"/>
      <c r="G6" s="28">
        <f t="shared" ref="G6:G30" si="0">E6*F6</f>
        <v>0</v>
      </c>
      <c r="H6" s="28">
        <f>F6*0.15</f>
        <v>0</v>
      </c>
      <c r="I6" s="28">
        <f t="shared" ref="I6:I30" si="1">E6*H6</f>
        <v>0</v>
      </c>
      <c r="J6" s="29" t="s">
        <v>93</v>
      </c>
    </row>
    <row r="7" spans="1:10" ht="23.25" customHeight="1" x14ac:dyDescent="0.25">
      <c r="A7" s="24" t="s">
        <v>64</v>
      </c>
      <c r="B7" s="25" t="s">
        <v>95</v>
      </c>
      <c r="C7" s="26" t="s">
        <v>156</v>
      </c>
      <c r="D7" s="25" t="s">
        <v>67</v>
      </c>
      <c r="E7" s="27">
        <v>2</v>
      </c>
      <c r="F7" s="28"/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23.25" customHeight="1" x14ac:dyDescent="0.25">
      <c r="A8" s="24" t="s">
        <v>66</v>
      </c>
      <c r="B8" s="25" t="s">
        <v>96</v>
      </c>
      <c r="C8" s="26" t="s">
        <v>158</v>
      </c>
      <c r="D8" s="25" t="s">
        <v>67</v>
      </c>
      <c r="E8" s="27">
        <v>8</v>
      </c>
      <c r="F8" s="28"/>
      <c r="G8" s="28">
        <f t="shared" si="0"/>
        <v>0</v>
      </c>
      <c r="H8" s="28">
        <f>F8*0.3</f>
        <v>0</v>
      </c>
      <c r="I8" s="28">
        <f t="shared" si="1"/>
        <v>0</v>
      </c>
      <c r="J8" s="29" t="s">
        <v>157</v>
      </c>
    </row>
    <row r="9" spans="1:10" ht="23.25" customHeight="1" x14ac:dyDescent="0.25">
      <c r="A9" s="24" t="s">
        <v>68</v>
      </c>
      <c r="B9" s="25" t="s">
        <v>97</v>
      </c>
      <c r="C9" s="26" t="s">
        <v>159</v>
      </c>
      <c r="D9" s="25" t="s">
        <v>67</v>
      </c>
      <c r="E9" s="27">
        <v>2</v>
      </c>
      <c r="F9" s="28"/>
      <c r="G9" s="28">
        <f t="shared" si="0"/>
        <v>0</v>
      </c>
      <c r="H9" s="28">
        <f t="shared" ref="H9:H15" si="2">F9*0.3</f>
        <v>0</v>
      </c>
      <c r="I9" s="28">
        <f t="shared" si="1"/>
        <v>0</v>
      </c>
      <c r="J9" s="29" t="s">
        <v>157</v>
      </c>
    </row>
    <row r="10" spans="1:10" ht="23.25" customHeight="1" x14ac:dyDescent="0.25">
      <c r="A10" s="24" t="s">
        <v>69</v>
      </c>
      <c r="B10" s="25" t="s">
        <v>98</v>
      </c>
      <c r="C10" s="26" t="s">
        <v>160</v>
      </c>
      <c r="D10" s="25" t="s">
        <v>67</v>
      </c>
      <c r="E10" s="27">
        <v>5</v>
      </c>
      <c r="F10" s="28"/>
      <c r="G10" s="28">
        <f t="shared" si="0"/>
        <v>0</v>
      </c>
      <c r="H10" s="28">
        <f t="shared" si="2"/>
        <v>0</v>
      </c>
      <c r="I10" s="28">
        <f t="shared" si="1"/>
        <v>0</v>
      </c>
      <c r="J10" s="29" t="s">
        <v>157</v>
      </c>
    </row>
    <row r="11" spans="1:10" ht="19.5" customHeight="1" x14ac:dyDescent="0.25">
      <c r="A11" s="24" t="s">
        <v>70</v>
      </c>
      <c r="B11" s="25" t="s">
        <v>99</v>
      </c>
      <c r="C11" s="26" t="s">
        <v>161</v>
      </c>
      <c r="D11" s="25" t="s">
        <v>67</v>
      </c>
      <c r="E11" s="27">
        <v>3</v>
      </c>
      <c r="F11" s="28"/>
      <c r="G11" s="28">
        <f t="shared" si="0"/>
        <v>0</v>
      </c>
      <c r="H11" s="28">
        <f t="shared" si="2"/>
        <v>0</v>
      </c>
      <c r="I11" s="28">
        <f t="shared" si="1"/>
        <v>0</v>
      </c>
      <c r="J11" s="29" t="s">
        <v>157</v>
      </c>
    </row>
    <row r="12" spans="1:10" ht="19.5" customHeight="1" x14ac:dyDescent="0.25">
      <c r="A12" s="24" t="s">
        <v>71</v>
      </c>
      <c r="B12" s="25" t="s">
        <v>100</v>
      </c>
      <c r="C12" s="26" t="s">
        <v>163</v>
      </c>
      <c r="D12" s="25" t="s">
        <v>67</v>
      </c>
      <c r="E12" s="27">
        <v>8</v>
      </c>
      <c r="F12" s="28"/>
      <c r="G12" s="28">
        <f t="shared" si="0"/>
        <v>0</v>
      </c>
      <c r="H12" s="28">
        <f t="shared" si="2"/>
        <v>0</v>
      </c>
      <c r="I12" s="28">
        <f t="shared" si="1"/>
        <v>0</v>
      </c>
      <c r="J12" s="29" t="s">
        <v>157</v>
      </c>
    </row>
    <row r="13" spans="1:10" ht="19.5" customHeight="1" x14ac:dyDescent="0.25">
      <c r="A13" s="24" t="s">
        <v>72</v>
      </c>
      <c r="B13" s="25" t="s">
        <v>101</v>
      </c>
      <c r="C13" s="26" t="s">
        <v>165</v>
      </c>
      <c r="D13" s="25" t="s">
        <v>67</v>
      </c>
      <c r="E13" s="27">
        <v>2</v>
      </c>
      <c r="F13" s="28"/>
      <c r="G13" s="28">
        <f t="shared" si="0"/>
        <v>0</v>
      </c>
      <c r="H13" s="28">
        <f t="shared" si="2"/>
        <v>0</v>
      </c>
      <c r="I13" s="28">
        <f t="shared" si="1"/>
        <v>0</v>
      </c>
      <c r="J13" s="29" t="s">
        <v>157</v>
      </c>
    </row>
    <row r="14" spans="1:10" ht="19.5" customHeight="1" x14ac:dyDescent="0.25">
      <c r="A14" s="24" t="s">
        <v>73</v>
      </c>
      <c r="B14" s="25" t="s">
        <v>102</v>
      </c>
      <c r="C14" s="26" t="s">
        <v>162</v>
      </c>
      <c r="D14" s="25" t="s">
        <v>67</v>
      </c>
      <c r="E14" s="27">
        <v>8</v>
      </c>
      <c r="F14" s="28"/>
      <c r="G14" s="28">
        <f t="shared" si="0"/>
        <v>0</v>
      </c>
      <c r="H14" s="28">
        <f t="shared" si="2"/>
        <v>0</v>
      </c>
      <c r="I14" s="28">
        <f t="shared" si="1"/>
        <v>0</v>
      </c>
      <c r="J14" s="29" t="s">
        <v>157</v>
      </c>
    </row>
    <row r="15" spans="1:10" ht="19.5" customHeight="1" x14ac:dyDescent="0.25">
      <c r="A15" s="24" t="s">
        <v>74</v>
      </c>
      <c r="B15" s="25" t="s">
        <v>106</v>
      </c>
      <c r="C15" s="26" t="s">
        <v>167</v>
      </c>
      <c r="D15" s="25" t="s">
        <v>67</v>
      </c>
      <c r="E15" s="27">
        <v>10</v>
      </c>
      <c r="F15" s="28"/>
      <c r="G15" s="28">
        <f t="shared" si="0"/>
        <v>0</v>
      </c>
      <c r="H15" s="28">
        <f t="shared" si="2"/>
        <v>0</v>
      </c>
      <c r="I15" s="28">
        <f t="shared" si="1"/>
        <v>0</v>
      </c>
      <c r="J15" s="29" t="s">
        <v>157</v>
      </c>
    </row>
    <row r="16" spans="1:10" ht="19.5" customHeight="1" x14ac:dyDescent="0.25">
      <c r="A16" s="24" t="s">
        <v>75</v>
      </c>
      <c r="B16" s="25" t="s">
        <v>164</v>
      </c>
      <c r="C16" s="26" t="s">
        <v>168</v>
      </c>
      <c r="D16" s="25" t="s">
        <v>67</v>
      </c>
      <c r="E16" s="27">
        <v>3</v>
      </c>
      <c r="F16" s="28"/>
      <c r="G16" s="28">
        <f t="shared" si="0"/>
        <v>0</v>
      </c>
      <c r="H16" s="28">
        <f>F16*0.3</f>
        <v>0</v>
      </c>
      <c r="I16" s="28">
        <f t="shared" si="1"/>
        <v>0</v>
      </c>
      <c r="J16" s="29" t="s">
        <v>157</v>
      </c>
    </row>
    <row r="17" spans="1:10" ht="19.5" customHeight="1" x14ac:dyDescent="0.25">
      <c r="A17" s="24" t="s">
        <v>76</v>
      </c>
      <c r="B17" s="25" t="s">
        <v>166</v>
      </c>
      <c r="C17" s="26" t="s">
        <v>169</v>
      </c>
      <c r="D17" s="25" t="s">
        <v>67</v>
      </c>
      <c r="E17" s="27">
        <v>2</v>
      </c>
      <c r="F17" s="28"/>
      <c r="G17" s="28">
        <f t="shared" si="0"/>
        <v>0</v>
      </c>
      <c r="H17" s="28">
        <f>F17*0.3</f>
        <v>0</v>
      </c>
      <c r="I17" s="28">
        <f t="shared" si="1"/>
        <v>0</v>
      </c>
      <c r="J17" s="29" t="s">
        <v>157</v>
      </c>
    </row>
    <row r="18" spans="1:10" ht="19.5" customHeight="1" x14ac:dyDescent="0.25">
      <c r="A18" s="24" t="s">
        <v>77</v>
      </c>
      <c r="B18" s="25" t="s">
        <v>170</v>
      </c>
      <c r="C18" s="26" t="s">
        <v>173</v>
      </c>
      <c r="D18" s="25" t="s">
        <v>67</v>
      </c>
      <c r="E18" s="27">
        <v>1</v>
      </c>
      <c r="F18" s="28"/>
      <c r="G18" s="28">
        <f t="shared" si="0"/>
        <v>0</v>
      </c>
      <c r="H18" s="28">
        <f>F18*0.3</f>
        <v>0</v>
      </c>
      <c r="I18" s="28">
        <f t="shared" si="1"/>
        <v>0</v>
      </c>
      <c r="J18" s="29"/>
    </row>
    <row r="19" spans="1:10" ht="19.5" customHeight="1" x14ac:dyDescent="0.25">
      <c r="A19" s="24" t="s">
        <v>78</v>
      </c>
      <c r="B19" s="25" t="s">
        <v>171</v>
      </c>
      <c r="C19" s="30" t="s">
        <v>174</v>
      </c>
      <c r="D19" s="25" t="s">
        <v>67</v>
      </c>
      <c r="E19" s="27">
        <v>1</v>
      </c>
      <c r="F19" s="28"/>
      <c r="G19" s="28">
        <f t="shared" si="0"/>
        <v>0</v>
      </c>
      <c r="H19" s="28">
        <f t="shared" ref="H19:H30" si="3">F19*0.3</f>
        <v>0</v>
      </c>
      <c r="I19" s="28">
        <f t="shared" si="1"/>
        <v>0</v>
      </c>
      <c r="J19" s="29"/>
    </row>
    <row r="20" spans="1:10" ht="22.5" customHeight="1" x14ac:dyDescent="0.25">
      <c r="A20" s="24" t="s">
        <v>79</v>
      </c>
      <c r="B20" s="25" t="s">
        <v>172</v>
      </c>
      <c r="C20" s="30" t="s">
        <v>175</v>
      </c>
      <c r="D20" s="25" t="s">
        <v>67</v>
      </c>
      <c r="E20" s="27">
        <v>1</v>
      </c>
      <c r="F20" s="28"/>
      <c r="G20" s="28">
        <f t="shared" si="0"/>
        <v>0</v>
      </c>
      <c r="H20" s="28">
        <f t="shared" si="3"/>
        <v>0</v>
      </c>
      <c r="I20" s="28">
        <f t="shared" si="1"/>
        <v>0</v>
      </c>
      <c r="J20" s="29"/>
    </row>
    <row r="21" spans="1:10" ht="21" customHeight="1" x14ac:dyDescent="0.25">
      <c r="A21" s="24" t="s">
        <v>80</v>
      </c>
      <c r="B21" s="25" t="s">
        <v>65</v>
      </c>
      <c r="C21" s="26" t="s">
        <v>150</v>
      </c>
      <c r="D21" s="25" t="s">
        <v>85</v>
      </c>
      <c r="E21" s="27">
        <v>20</v>
      </c>
      <c r="F21" s="28"/>
      <c r="G21" s="28">
        <f t="shared" si="0"/>
        <v>0</v>
      </c>
      <c r="H21" s="28">
        <f t="shared" si="3"/>
        <v>0</v>
      </c>
      <c r="I21" s="28">
        <f t="shared" si="1"/>
        <v>0</v>
      </c>
      <c r="J21" s="29"/>
    </row>
    <row r="22" spans="1:10" ht="21" customHeight="1" x14ac:dyDescent="0.25">
      <c r="A22" s="24" t="s">
        <v>81</v>
      </c>
      <c r="B22" s="25" t="s">
        <v>65</v>
      </c>
      <c r="C22" s="26" t="s">
        <v>153</v>
      </c>
      <c r="D22" s="25" t="s">
        <v>85</v>
      </c>
      <c r="E22" s="27">
        <v>5</v>
      </c>
      <c r="F22" s="28"/>
      <c r="G22" s="28">
        <f t="shared" si="0"/>
        <v>0</v>
      </c>
      <c r="H22" s="28">
        <f t="shared" si="3"/>
        <v>0</v>
      </c>
      <c r="I22" s="28">
        <f t="shared" si="1"/>
        <v>0</v>
      </c>
      <c r="J22" s="29"/>
    </row>
    <row r="23" spans="1:10" ht="21" customHeight="1" x14ac:dyDescent="0.25">
      <c r="A23" s="24" t="s">
        <v>82</v>
      </c>
      <c r="B23" s="25" t="s">
        <v>65</v>
      </c>
      <c r="C23" s="26" t="s">
        <v>103</v>
      </c>
      <c r="D23" s="25" t="s">
        <v>85</v>
      </c>
      <c r="E23" s="27">
        <v>7</v>
      </c>
      <c r="F23" s="28"/>
      <c r="G23" s="28">
        <f t="shared" si="0"/>
        <v>0</v>
      </c>
      <c r="H23" s="28">
        <f t="shared" si="3"/>
        <v>0</v>
      </c>
      <c r="I23" s="28">
        <f t="shared" si="1"/>
        <v>0</v>
      </c>
      <c r="J23" s="29"/>
    </row>
    <row r="24" spans="1:10" ht="19.5" customHeight="1" x14ac:dyDescent="0.25">
      <c r="A24" s="24" t="s">
        <v>83</v>
      </c>
      <c r="B24" s="25" t="s">
        <v>65</v>
      </c>
      <c r="C24" s="26" t="s">
        <v>177</v>
      </c>
      <c r="D24" s="25" t="s">
        <v>85</v>
      </c>
      <c r="E24" s="27">
        <v>46</v>
      </c>
      <c r="F24" s="28"/>
      <c r="G24" s="28">
        <f t="shared" si="0"/>
        <v>0</v>
      </c>
      <c r="H24" s="28">
        <f t="shared" si="3"/>
        <v>0</v>
      </c>
      <c r="I24" s="28">
        <f t="shared" si="1"/>
        <v>0</v>
      </c>
      <c r="J24" s="29"/>
    </row>
    <row r="25" spans="1:10" ht="19.5" customHeight="1" x14ac:dyDescent="0.25">
      <c r="A25" s="24" t="s">
        <v>84</v>
      </c>
      <c r="B25" s="25" t="s">
        <v>65</v>
      </c>
      <c r="C25" s="26" t="s">
        <v>178</v>
      </c>
      <c r="D25" s="25" t="s">
        <v>85</v>
      </c>
      <c r="E25" s="27">
        <v>92</v>
      </c>
      <c r="F25" s="28"/>
      <c r="G25" s="28">
        <f t="shared" si="0"/>
        <v>0</v>
      </c>
      <c r="H25" s="28">
        <f t="shared" si="3"/>
        <v>0</v>
      </c>
      <c r="I25" s="28">
        <f t="shared" si="1"/>
        <v>0</v>
      </c>
      <c r="J25" s="29"/>
    </row>
    <row r="26" spans="1:10" ht="18" customHeight="1" x14ac:dyDescent="0.25">
      <c r="A26" s="24" t="s">
        <v>86</v>
      </c>
      <c r="B26" s="25" t="s">
        <v>65</v>
      </c>
      <c r="C26" s="26" t="s">
        <v>133</v>
      </c>
      <c r="D26" s="25" t="s">
        <v>85</v>
      </c>
      <c r="E26" s="27">
        <v>5</v>
      </c>
      <c r="F26" s="28"/>
      <c r="G26" s="28">
        <f t="shared" si="0"/>
        <v>0</v>
      </c>
      <c r="H26" s="28">
        <f t="shared" si="3"/>
        <v>0</v>
      </c>
      <c r="I26" s="28">
        <f t="shared" si="1"/>
        <v>0</v>
      </c>
      <c r="J26" s="29"/>
    </row>
    <row r="27" spans="1:10" ht="19.5" customHeight="1" x14ac:dyDescent="0.25">
      <c r="A27" s="24" t="s">
        <v>113</v>
      </c>
      <c r="B27" s="25" t="s">
        <v>65</v>
      </c>
      <c r="C27" s="26" t="s">
        <v>176</v>
      </c>
      <c r="D27" s="25" t="s">
        <v>87</v>
      </c>
      <c r="E27" s="27">
        <v>80</v>
      </c>
      <c r="F27" s="28"/>
      <c r="G27" s="28">
        <f t="shared" si="0"/>
        <v>0</v>
      </c>
      <c r="H27" s="28">
        <f t="shared" si="3"/>
        <v>0</v>
      </c>
      <c r="I27" s="28">
        <f t="shared" si="1"/>
        <v>0</v>
      </c>
      <c r="J27" s="29"/>
    </row>
    <row r="28" spans="1:10" ht="19.5" customHeight="1" x14ac:dyDescent="0.25">
      <c r="A28" s="24" t="s">
        <v>134</v>
      </c>
      <c r="B28" s="25" t="s">
        <v>65</v>
      </c>
      <c r="C28" s="26" t="s">
        <v>151</v>
      </c>
      <c r="D28" s="25" t="s">
        <v>16</v>
      </c>
      <c r="E28" s="27">
        <v>1</v>
      </c>
      <c r="F28" s="28"/>
      <c r="G28" s="28">
        <f t="shared" si="0"/>
        <v>0</v>
      </c>
      <c r="H28" s="28"/>
      <c r="I28" s="28"/>
      <c r="J28" s="29"/>
    </row>
    <row r="29" spans="1:10" ht="19.5" customHeight="1" x14ac:dyDescent="0.25">
      <c r="A29" s="24" t="s">
        <v>135</v>
      </c>
      <c r="B29" s="25" t="s">
        <v>65</v>
      </c>
      <c r="C29" s="26" t="s">
        <v>179</v>
      </c>
      <c r="D29" s="31" t="s">
        <v>16</v>
      </c>
      <c r="E29" s="32">
        <v>1</v>
      </c>
      <c r="F29" s="33"/>
      <c r="G29" s="28">
        <f t="shared" si="0"/>
        <v>0</v>
      </c>
      <c r="H29" s="28"/>
      <c r="I29" s="28"/>
      <c r="J29" s="48"/>
    </row>
    <row r="30" spans="1:10" ht="19.5" customHeight="1" x14ac:dyDescent="0.25">
      <c r="A30" s="24" t="s">
        <v>180</v>
      </c>
      <c r="B30" s="31" t="s">
        <v>65</v>
      </c>
      <c r="C30" s="26" t="s">
        <v>88</v>
      </c>
      <c r="D30" s="31" t="s">
        <v>89</v>
      </c>
      <c r="E30" s="32">
        <v>150</v>
      </c>
      <c r="F30" s="33"/>
      <c r="G30" s="28">
        <f t="shared" si="0"/>
        <v>0</v>
      </c>
      <c r="H30" s="28">
        <f t="shared" si="3"/>
        <v>0</v>
      </c>
      <c r="I30" s="28">
        <f t="shared" si="1"/>
        <v>0</v>
      </c>
      <c r="J30" s="34"/>
    </row>
    <row r="31" spans="1:10" x14ac:dyDescent="0.25">
      <c r="A31" s="46"/>
      <c r="B31" s="28"/>
      <c r="C31" s="35"/>
      <c r="D31" s="28"/>
      <c r="E31" s="28"/>
      <c r="F31" s="28"/>
      <c r="G31" s="28"/>
      <c r="H31" s="28"/>
      <c r="I31" s="28"/>
      <c r="J31" s="36"/>
    </row>
    <row r="32" spans="1:10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</row>
    <row r="33" spans="1:10" x14ac:dyDescent="0.25">
      <c r="A33" s="37"/>
      <c r="B33" s="38"/>
      <c r="C33" s="39" t="s">
        <v>104</v>
      </c>
      <c r="D33" s="38"/>
      <c r="E33" s="40"/>
      <c r="F33" s="41"/>
      <c r="G33" s="42">
        <f>SUM(G6:G31)</f>
        <v>0</v>
      </c>
      <c r="H33" s="42"/>
      <c r="I33" s="42">
        <f>SUM(I6:I31)</f>
        <v>0</v>
      </c>
      <c r="J33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6" type="noConversion"/>
  <pageMargins left="0.7" right="0.7" top="0.78740157499999996" bottom="0.78740157499999996" header="0.3" footer="0.3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8FA84-6DFA-435F-9ACC-0EEA6BE6F61E}">
  <sheetPr>
    <pageSetUpPr fitToPage="1"/>
  </sheetPr>
  <dimension ref="A1:J20"/>
  <sheetViews>
    <sheetView workbookViewId="0">
      <selection activeCell="F6" sqref="F6:F17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181</v>
      </c>
      <c r="D5" s="133"/>
      <c r="E5" s="133"/>
      <c r="F5" s="133"/>
      <c r="G5" s="133"/>
      <c r="H5" s="22"/>
      <c r="I5" s="22"/>
      <c r="J5" s="23"/>
    </row>
    <row r="6" spans="1:10" ht="23.25" customHeight="1" x14ac:dyDescent="0.25">
      <c r="A6" s="24" t="s">
        <v>62</v>
      </c>
      <c r="B6" s="25" t="s">
        <v>108</v>
      </c>
      <c r="C6" s="26" t="s">
        <v>182</v>
      </c>
      <c r="D6" s="25" t="s">
        <v>67</v>
      </c>
      <c r="E6" s="27">
        <v>1</v>
      </c>
      <c r="F6" s="28"/>
      <c r="G6" s="28">
        <f t="shared" ref="G6:G17" si="0">E6*F6</f>
        <v>0</v>
      </c>
      <c r="H6" s="28">
        <f>F6*0.15</f>
        <v>0</v>
      </c>
      <c r="I6" s="28">
        <f t="shared" ref="I6:I17" si="1">E6*H6</f>
        <v>0</v>
      </c>
      <c r="J6" s="29"/>
    </row>
    <row r="7" spans="1:10" ht="19.5" customHeight="1" x14ac:dyDescent="0.25">
      <c r="A7" s="24" t="s">
        <v>64</v>
      </c>
      <c r="B7" s="25" t="s">
        <v>65</v>
      </c>
      <c r="C7" s="26" t="s">
        <v>184</v>
      </c>
      <c r="D7" s="25" t="s">
        <v>67</v>
      </c>
      <c r="E7" s="27">
        <v>1</v>
      </c>
      <c r="F7" s="28"/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19.5" customHeight="1" x14ac:dyDescent="0.25">
      <c r="A8" s="24" t="s">
        <v>66</v>
      </c>
      <c r="B8" s="25" t="s">
        <v>65</v>
      </c>
      <c r="C8" s="26" t="s">
        <v>183</v>
      </c>
      <c r="D8" s="25" t="s">
        <v>67</v>
      </c>
      <c r="E8" s="27">
        <v>1</v>
      </c>
      <c r="F8" s="28"/>
      <c r="G8" s="28">
        <f t="shared" si="0"/>
        <v>0</v>
      </c>
      <c r="H8" s="28">
        <f t="shared" ref="H8:H17" si="2">F8*0.3</f>
        <v>0</v>
      </c>
      <c r="I8" s="28">
        <f t="shared" si="1"/>
        <v>0</v>
      </c>
      <c r="J8" s="29"/>
    </row>
    <row r="9" spans="1:10" ht="19.5" customHeight="1" x14ac:dyDescent="0.25">
      <c r="A9" s="24" t="s">
        <v>68</v>
      </c>
      <c r="B9" s="25" t="s">
        <v>65</v>
      </c>
      <c r="C9" s="26" t="s">
        <v>107</v>
      </c>
      <c r="D9" s="25" t="s">
        <v>85</v>
      </c>
      <c r="E9" s="27">
        <v>15</v>
      </c>
      <c r="F9" s="28"/>
      <c r="G9" s="28">
        <f t="shared" si="0"/>
        <v>0</v>
      </c>
      <c r="H9" s="28">
        <f t="shared" si="2"/>
        <v>0</v>
      </c>
      <c r="I9" s="28">
        <f t="shared" si="1"/>
        <v>0</v>
      </c>
      <c r="J9" s="29"/>
    </row>
    <row r="10" spans="1:10" ht="19.5" customHeight="1" x14ac:dyDescent="0.25">
      <c r="A10" s="24" t="s">
        <v>69</v>
      </c>
      <c r="B10" s="25" t="s">
        <v>65</v>
      </c>
      <c r="C10" s="26" t="s">
        <v>109</v>
      </c>
      <c r="D10" s="25" t="s">
        <v>89</v>
      </c>
      <c r="E10" s="27">
        <v>1</v>
      </c>
      <c r="F10" s="28"/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19.5" customHeight="1" x14ac:dyDescent="0.25">
      <c r="A11" s="24" t="s">
        <v>70</v>
      </c>
      <c r="B11" s="25" t="s">
        <v>65</v>
      </c>
      <c r="C11" s="26" t="s">
        <v>185</v>
      </c>
      <c r="D11" s="25" t="s">
        <v>16</v>
      </c>
      <c r="E11" s="27">
        <v>1</v>
      </c>
      <c r="F11" s="28"/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22.5" customHeight="1" x14ac:dyDescent="0.25">
      <c r="A12" s="24" t="s">
        <v>71</v>
      </c>
      <c r="B12" s="25" t="s">
        <v>65</v>
      </c>
      <c r="C12" s="26" t="s">
        <v>131</v>
      </c>
      <c r="D12" s="25" t="s">
        <v>67</v>
      </c>
      <c r="E12" s="27">
        <v>1</v>
      </c>
      <c r="F12" s="28"/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72</v>
      </c>
      <c r="B13" s="25" t="s">
        <v>65</v>
      </c>
      <c r="C13" s="26" t="s">
        <v>132</v>
      </c>
      <c r="D13" s="25" t="s">
        <v>67</v>
      </c>
      <c r="E13" s="27">
        <v>1</v>
      </c>
      <c r="F13" s="28"/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21" customHeight="1" x14ac:dyDescent="0.25">
      <c r="A14" s="24" t="s">
        <v>73</v>
      </c>
      <c r="B14" s="25" t="s">
        <v>65</v>
      </c>
      <c r="C14" s="26" t="s">
        <v>110</v>
      </c>
      <c r="D14" s="25" t="s">
        <v>85</v>
      </c>
      <c r="E14" s="27">
        <v>20</v>
      </c>
      <c r="F14" s="28"/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21" customHeight="1" x14ac:dyDescent="0.25">
      <c r="A15" s="24" t="s">
        <v>74</v>
      </c>
      <c r="B15" s="31" t="s">
        <v>65</v>
      </c>
      <c r="C15" s="26" t="s">
        <v>112</v>
      </c>
      <c r="D15" s="31" t="s">
        <v>85</v>
      </c>
      <c r="E15" s="32">
        <v>2</v>
      </c>
      <c r="F15" s="33"/>
      <c r="G15" s="28">
        <f t="shared" si="0"/>
        <v>0</v>
      </c>
      <c r="H15" s="28">
        <f t="shared" si="2"/>
        <v>0</v>
      </c>
      <c r="I15" s="28">
        <f t="shared" si="1"/>
        <v>0</v>
      </c>
      <c r="J15" s="48"/>
    </row>
    <row r="16" spans="1:10" ht="21" customHeight="1" x14ac:dyDescent="0.25">
      <c r="A16" s="24" t="s">
        <v>75</v>
      </c>
      <c r="B16" s="31" t="s">
        <v>65</v>
      </c>
      <c r="C16" s="26" t="s">
        <v>196</v>
      </c>
      <c r="D16" s="31" t="s">
        <v>16</v>
      </c>
      <c r="E16" s="32">
        <v>1</v>
      </c>
      <c r="F16" s="33"/>
      <c r="G16" s="28">
        <f t="shared" si="0"/>
        <v>0</v>
      </c>
      <c r="H16" s="28"/>
      <c r="I16" s="28"/>
      <c r="J16" s="48"/>
    </row>
    <row r="17" spans="1:10" ht="19.5" customHeight="1" x14ac:dyDescent="0.25">
      <c r="A17" s="24" t="s">
        <v>76</v>
      </c>
      <c r="B17" s="31" t="s">
        <v>65</v>
      </c>
      <c r="C17" s="26" t="s">
        <v>88</v>
      </c>
      <c r="D17" s="31" t="s">
        <v>89</v>
      </c>
      <c r="E17" s="32">
        <v>40</v>
      </c>
      <c r="F17" s="33"/>
      <c r="G17" s="28">
        <f t="shared" si="0"/>
        <v>0</v>
      </c>
      <c r="H17" s="28">
        <f t="shared" si="2"/>
        <v>0</v>
      </c>
      <c r="I17" s="28">
        <f t="shared" si="1"/>
        <v>0</v>
      </c>
      <c r="J17" s="34"/>
    </row>
    <row r="18" spans="1:10" ht="19.5" customHeight="1" x14ac:dyDescent="0.25">
      <c r="A18" s="46"/>
      <c r="B18" s="28"/>
      <c r="C18" s="35"/>
      <c r="D18" s="28"/>
      <c r="E18" s="28"/>
      <c r="F18" s="28"/>
      <c r="G18" s="28"/>
      <c r="H18" s="28"/>
      <c r="I18" s="28"/>
      <c r="J18" s="36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37"/>
      <c r="B20" s="38"/>
      <c r="C20" s="39" t="s">
        <v>105</v>
      </c>
      <c r="D20" s="38"/>
      <c r="E20" s="40"/>
      <c r="F20" s="41"/>
      <c r="G20" s="42">
        <f>SUM(G6:G18)</f>
        <v>0</v>
      </c>
      <c r="H20" s="42"/>
      <c r="I20" s="42">
        <f>SUM(I6:I18)</f>
        <v>0</v>
      </c>
      <c r="J20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6" type="noConversion"/>
  <pageMargins left="0.7" right="0.7" top="0.78740157499999996" bottom="0.78740157499999996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29429-40AE-41D8-8537-3FB5251D1C32}">
  <sheetPr>
    <pageSetUpPr fitToPage="1"/>
  </sheetPr>
  <dimension ref="A1:J20"/>
  <sheetViews>
    <sheetView workbookViewId="0">
      <selection activeCell="F6" sqref="F6:F17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186</v>
      </c>
      <c r="D5" s="133"/>
      <c r="E5" s="133"/>
      <c r="F5" s="133"/>
      <c r="G5" s="133"/>
      <c r="H5" s="22"/>
      <c r="I5" s="22"/>
      <c r="J5" s="23"/>
    </row>
    <row r="6" spans="1:10" ht="23.25" customHeight="1" x14ac:dyDescent="0.25">
      <c r="A6" s="24" t="s">
        <v>62</v>
      </c>
      <c r="B6" s="25" t="s">
        <v>187</v>
      </c>
      <c r="C6" s="26" t="s">
        <v>189</v>
      </c>
      <c r="D6" s="25" t="s">
        <v>67</v>
      </c>
      <c r="E6" s="27">
        <v>1</v>
      </c>
      <c r="F6" s="28"/>
      <c r="G6" s="28">
        <f t="shared" ref="G6:G17" si="0">E6*F6</f>
        <v>0</v>
      </c>
      <c r="H6" s="28">
        <f>F6*0.15</f>
        <v>0</v>
      </c>
      <c r="I6" s="28">
        <f t="shared" ref="I6:I17" si="1">E6*H6</f>
        <v>0</v>
      </c>
      <c r="J6" s="29"/>
    </row>
    <row r="7" spans="1:10" ht="19.5" customHeight="1" x14ac:dyDescent="0.25">
      <c r="A7" s="24" t="s">
        <v>64</v>
      </c>
      <c r="B7" s="25" t="s">
        <v>65</v>
      </c>
      <c r="C7" s="26" t="s">
        <v>184</v>
      </c>
      <c r="D7" s="25" t="s">
        <v>67</v>
      </c>
      <c r="E7" s="27">
        <v>1</v>
      </c>
      <c r="F7" s="28"/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19.5" customHeight="1" x14ac:dyDescent="0.25">
      <c r="A8" s="24" t="s">
        <v>66</v>
      </c>
      <c r="B8" s="25" t="s">
        <v>65</v>
      </c>
      <c r="C8" s="26" t="s">
        <v>183</v>
      </c>
      <c r="D8" s="25" t="s">
        <v>67</v>
      </c>
      <c r="E8" s="27">
        <v>1</v>
      </c>
      <c r="F8" s="28"/>
      <c r="G8" s="28">
        <f t="shared" si="0"/>
        <v>0</v>
      </c>
      <c r="H8" s="28">
        <f t="shared" ref="H8:H17" si="2">F8*0.3</f>
        <v>0</v>
      </c>
      <c r="I8" s="28">
        <f t="shared" si="1"/>
        <v>0</v>
      </c>
      <c r="J8" s="29"/>
    </row>
    <row r="9" spans="1:10" ht="19.5" customHeight="1" x14ac:dyDescent="0.25">
      <c r="A9" s="24" t="s">
        <v>68</v>
      </c>
      <c r="B9" s="25" t="s">
        <v>65</v>
      </c>
      <c r="C9" s="26" t="s">
        <v>107</v>
      </c>
      <c r="D9" s="25" t="s">
        <v>85</v>
      </c>
      <c r="E9" s="27">
        <v>10</v>
      </c>
      <c r="F9" s="28"/>
      <c r="G9" s="28">
        <f t="shared" si="0"/>
        <v>0</v>
      </c>
      <c r="H9" s="28">
        <f t="shared" si="2"/>
        <v>0</v>
      </c>
      <c r="I9" s="28">
        <f t="shared" si="1"/>
        <v>0</v>
      </c>
      <c r="J9" s="29"/>
    </row>
    <row r="10" spans="1:10" ht="19.5" customHeight="1" x14ac:dyDescent="0.25">
      <c r="A10" s="24" t="s">
        <v>69</v>
      </c>
      <c r="B10" s="25" t="s">
        <v>65</v>
      </c>
      <c r="C10" s="26" t="s">
        <v>109</v>
      </c>
      <c r="D10" s="25" t="s">
        <v>89</v>
      </c>
      <c r="E10" s="27">
        <v>1</v>
      </c>
      <c r="F10" s="28"/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19.5" customHeight="1" x14ac:dyDescent="0.25">
      <c r="A11" s="24" t="s">
        <v>70</v>
      </c>
      <c r="B11" s="25" t="s">
        <v>65</v>
      </c>
      <c r="C11" s="26" t="s">
        <v>185</v>
      </c>
      <c r="D11" s="25" t="s">
        <v>16</v>
      </c>
      <c r="E11" s="27">
        <v>1</v>
      </c>
      <c r="F11" s="28"/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22.5" customHeight="1" x14ac:dyDescent="0.25">
      <c r="A12" s="24" t="s">
        <v>71</v>
      </c>
      <c r="B12" s="25" t="s">
        <v>65</v>
      </c>
      <c r="C12" s="26" t="s">
        <v>131</v>
      </c>
      <c r="D12" s="25" t="s">
        <v>67</v>
      </c>
      <c r="E12" s="27">
        <v>1</v>
      </c>
      <c r="F12" s="28"/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25">
      <c r="A13" s="24" t="s">
        <v>72</v>
      </c>
      <c r="B13" s="25" t="s">
        <v>65</v>
      </c>
      <c r="C13" s="26" t="s">
        <v>132</v>
      </c>
      <c r="D13" s="25" t="s">
        <v>67</v>
      </c>
      <c r="E13" s="27">
        <v>1</v>
      </c>
      <c r="F13" s="28"/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21" customHeight="1" x14ac:dyDescent="0.25">
      <c r="A14" s="24" t="s">
        <v>73</v>
      </c>
      <c r="B14" s="25" t="s">
        <v>65</v>
      </c>
      <c r="C14" s="26" t="s">
        <v>110</v>
      </c>
      <c r="D14" s="25" t="s">
        <v>85</v>
      </c>
      <c r="E14" s="27">
        <v>20</v>
      </c>
      <c r="F14" s="28"/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21" customHeight="1" x14ac:dyDescent="0.25">
      <c r="A15" s="24" t="s">
        <v>74</v>
      </c>
      <c r="B15" s="31" t="s">
        <v>65</v>
      </c>
      <c r="C15" s="26" t="s">
        <v>112</v>
      </c>
      <c r="D15" s="31" t="s">
        <v>85</v>
      </c>
      <c r="E15" s="32">
        <v>2</v>
      </c>
      <c r="F15" s="33"/>
      <c r="G15" s="28">
        <f t="shared" si="0"/>
        <v>0</v>
      </c>
      <c r="H15" s="28">
        <f t="shared" si="2"/>
        <v>0</v>
      </c>
      <c r="I15" s="28">
        <f t="shared" si="1"/>
        <v>0</v>
      </c>
      <c r="J15" s="48"/>
    </row>
    <row r="16" spans="1:10" ht="21" customHeight="1" x14ac:dyDescent="0.25">
      <c r="A16" s="24" t="s">
        <v>75</v>
      </c>
      <c r="B16" s="31" t="s">
        <v>65</v>
      </c>
      <c r="C16" s="26" t="s">
        <v>196</v>
      </c>
      <c r="D16" s="31" t="s">
        <v>16</v>
      </c>
      <c r="E16" s="32">
        <v>1</v>
      </c>
      <c r="F16" s="33"/>
      <c r="G16" s="28">
        <f t="shared" si="0"/>
        <v>0</v>
      </c>
      <c r="H16" s="28"/>
      <c r="I16" s="28"/>
      <c r="J16" s="48"/>
    </row>
    <row r="17" spans="1:10" ht="19.5" customHeight="1" x14ac:dyDescent="0.25">
      <c r="A17" s="24" t="s">
        <v>76</v>
      </c>
      <c r="B17" s="31" t="s">
        <v>65</v>
      </c>
      <c r="C17" s="26" t="s">
        <v>88</v>
      </c>
      <c r="D17" s="31" t="s">
        <v>89</v>
      </c>
      <c r="E17" s="32">
        <v>40</v>
      </c>
      <c r="F17" s="33"/>
      <c r="G17" s="28">
        <f t="shared" si="0"/>
        <v>0</v>
      </c>
      <c r="H17" s="28">
        <f t="shared" si="2"/>
        <v>0</v>
      </c>
      <c r="I17" s="28">
        <f t="shared" si="1"/>
        <v>0</v>
      </c>
      <c r="J17" s="34"/>
    </row>
    <row r="18" spans="1:10" ht="19.5" customHeight="1" x14ac:dyDescent="0.25">
      <c r="A18" s="46"/>
      <c r="B18" s="28"/>
      <c r="C18" s="35"/>
      <c r="D18" s="28"/>
      <c r="E18" s="28"/>
      <c r="F18" s="28"/>
      <c r="G18" s="28"/>
      <c r="H18" s="28"/>
      <c r="I18" s="28"/>
      <c r="J18" s="36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37"/>
      <c r="B20" s="38"/>
      <c r="C20" s="39" t="s">
        <v>188</v>
      </c>
      <c r="D20" s="38"/>
      <c r="E20" s="40"/>
      <c r="F20" s="41"/>
      <c r="G20" s="42">
        <f>SUM(G6:G18)</f>
        <v>0</v>
      </c>
      <c r="H20" s="42"/>
      <c r="I20" s="42">
        <f>SUM(I6:I18)</f>
        <v>0</v>
      </c>
      <c r="J20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6" type="noConversion"/>
  <pageMargins left="0.7" right="0.7" top="0.78740157499999996" bottom="0.78740157499999996" header="0.3" footer="0.3"/>
  <pageSetup paperSize="9"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12548-6CB7-4BCA-A53D-45C11C70E588}">
  <sheetPr>
    <pageSetUpPr fitToPage="1"/>
  </sheetPr>
  <dimension ref="A1:J20"/>
  <sheetViews>
    <sheetView workbookViewId="0">
      <selection activeCell="F6" sqref="F6:F17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190</v>
      </c>
      <c r="D5" s="133"/>
      <c r="E5" s="133"/>
      <c r="F5" s="133"/>
      <c r="G5" s="133"/>
      <c r="H5" s="22"/>
      <c r="I5" s="22"/>
      <c r="J5" s="23"/>
    </row>
    <row r="6" spans="1:10" ht="23.25" customHeight="1" x14ac:dyDescent="0.25">
      <c r="A6" s="24" t="s">
        <v>62</v>
      </c>
      <c r="B6" s="25" t="s">
        <v>191</v>
      </c>
      <c r="C6" s="26" t="s">
        <v>194</v>
      </c>
      <c r="D6" s="25" t="s">
        <v>67</v>
      </c>
      <c r="E6" s="27">
        <v>1</v>
      </c>
      <c r="F6" s="28"/>
      <c r="G6" s="28">
        <f t="shared" ref="G6:G17" si="0">E6*F6</f>
        <v>0</v>
      </c>
      <c r="H6" s="28">
        <f>F6*0.15</f>
        <v>0</v>
      </c>
      <c r="I6" s="28">
        <f t="shared" ref="I6:I17" si="1">E6*H6</f>
        <v>0</v>
      </c>
      <c r="J6" s="29"/>
    </row>
    <row r="7" spans="1:10" ht="19.5" customHeight="1" x14ac:dyDescent="0.25">
      <c r="A7" s="24" t="s">
        <v>64</v>
      </c>
      <c r="B7" s="25" t="s">
        <v>195</v>
      </c>
      <c r="C7" s="26" t="s">
        <v>193</v>
      </c>
      <c r="D7" s="25" t="s">
        <v>67</v>
      </c>
      <c r="E7" s="27">
        <v>1</v>
      </c>
      <c r="F7" s="28"/>
      <c r="G7" s="28">
        <f t="shared" si="0"/>
        <v>0</v>
      </c>
      <c r="H7" s="28">
        <f>F7*0.15</f>
        <v>0</v>
      </c>
      <c r="I7" s="28">
        <f t="shared" si="1"/>
        <v>0</v>
      </c>
      <c r="J7" s="29"/>
    </row>
    <row r="8" spans="1:10" ht="19.5" customHeight="1" x14ac:dyDescent="0.25">
      <c r="A8" s="24" t="s">
        <v>66</v>
      </c>
      <c r="B8" s="25" t="s">
        <v>65</v>
      </c>
      <c r="C8" s="26" t="s">
        <v>183</v>
      </c>
      <c r="D8" s="25" t="s">
        <v>67</v>
      </c>
      <c r="E8" s="27">
        <v>1</v>
      </c>
      <c r="F8" s="28"/>
      <c r="G8" s="28">
        <f t="shared" si="0"/>
        <v>0</v>
      </c>
      <c r="H8" s="28">
        <f t="shared" ref="H8:H17" si="2">F8*0.3</f>
        <v>0</v>
      </c>
      <c r="I8" s="28">
        <f t="shared" si="1"/>
        <v>0</v>
      </c>
      <c r="J8" s="29"/>
    </row>
    <row r="9" spans="1:10" ht="19.5" customHeight="1" x14ac:dyDescent="0.25">
      <c r="A9" s="24" t="s">
        <v>68</v>
      </c>
      <c r="B9" s="25" t="s">
        <v>65</v>
      </c>
      <c r="C9" s="26" t="s">
        <v>107</v>
      </c>
      <c r="D9" s="25" t="s">
        <v>85</v>
      </c>
      <c r="E9" s="27">
        <v>4</v>
      </c>
      <c r="F9" s="28"/>
      <c r="G9" s="28">
        <f t="shared" si="0"/>
        <v>0</v>
      </c>
      <c r="H9" s="28">
        <f t="shared" si="2"/>
        <v>0</v>
      </c>
      <c r="I9" s="28">
        <f t="shared" si="1"/>
        <v>0</v>
      </c>
      <c r="J9" s="29"/>
    </row>
    <row r="10" spans="1:10" ht="19.5" customHeight="1" x14ac:dyDescent="0.25">
      <c r="A10" s="24" t="s">
        <v>70</v>
      </c>
      <c r="B10" s="25" t="s">
        <v>65</v>
      </c>
      <c r="C10" s="26" t="s">
        <v>185</v>
      </c>
      <c r="D10" s="25" t="s">
        <v>16</v>
      </c>
      <c r="E10" s="27">
        <v>1</v>
      </c>
      <c r="F10" s="28"/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22.5" customHeight="1" x14ac:dyDescent="0.25">
      <c r="A11" s="24" t="s">
        <v>71</v>
      </c>
      <c r="B11" s="25" t="s">
        <v>65</v>
      </c>
      <c r="C11" s="26" t="s">
        <v>131</v>
      </c>
      <c r="D11" s="25" t="s">
        <v>67</v>
      </c>
      <c r="E11" s="27">
        <v>1</v>
      </c>
      <c r="F11" s="28"/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19.5" customHeight="1" x14ac:dyDescent="0.25">
      <c r="A12" s="24" t="s">
        <v>72</v>
      </c>
      <c r="B12" s="25" t="s">
        <v>65</v>
      </c>
      <c r="C12" s="26" t="s">
        <v>132</v>
      </c>
      <c r="D12" s="25" t="s">
        <v>67</v>
      </c>
      <c r="E12" s="27">
        <v>1</v>
      </c>
      <c r="F12" s="28"/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21" customHeight="1" x14ac:dyDescent="0.25">
      <c r="A13" s="24" t="s">
        <v>73</v>
      </c>
      <c r="B13" s="25" t="s">
        <v>65</v>
      </c>
      <c r="C13" s="26" t="s">
        <v>110</v>
      </c>
      <c r="D13" s="25" t="s">
        <v>85</v>
      </c>
      <c r="E13" s="27">
        <v>6</v>
      </c>
      <c r="F13" s="28"/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21" customHeight="1" x14ac:dyDescent="0.25">
      <c r="A14" s="24" t="s">
        <v>74</v>
      </c>
      <c r="B14" s="25" t="s">
        <v>65</v>
      </c>
      <c r="C14" s="26" t="s">
        <v>198</v>
      </c>
      <c r="D14" s="31" t="s">
        <v>85</v>
      </c>
      <c r="E14" s="32">
        <v>3</v>
      </c>
      <c r="F14" s="33"/>
      <c r="G14" s="28">
        <f t="shared" si="0"/>
        <v>0</v>
      </c>
      <c r="H14" s="28">
        <f t="shared" si="2"/>
        <v>0</v>
      </c>
      <c r="I14" s="28">
        <f t="shared" si="1"/>
        <v>0</v>
      </c>
      <c r="J14" s="48"/>
    </row>
    <row r="15" spans="1:10" ht="21" customHeight="1" x14ac:dyDescent="0.25">
      <c r="A15" s="24" t="s">
        <v>75</v>
      </c>
      <c r="B15" s="31" t="s">
        <v>65</v>
      </c>
      <c r="C15" s="26" t="s">
        <v>112</v>
      </c>
      <c r="D15" s="31" t="s">
        <v>85</v>
      </c>
      <c r="E15" s="32">
        <v>2</v>
      </c>
      <c r="F15" s="33"/>
      <c r="G15" s="28">
        <f t="shared" si="0"/>
        <v>0</v>
      </c>
      <c r="H15" s="28">
        <f t="shared" si="2"/>
        <v>0</v>
      </c>
      <c r="I15" s="28">
        <f t="shared" si="1"/>
        <v>0</v>
      </c>
      <c r="J15" s="48"/>
    </row>
    <row r="16" spans="1:10" ht="21" customHeight="1" x14ac:dyDescent="0.25">
      <c r="A16" s="24" t="s">
        <v>76</v>
      </c>
      <c r="B16" s="31" t="s">
        <v>65</v>
      </c>
      <c r="C16" s="26" t="s">
        <v>197</v>
      </c>
      <c r="D16" s="31" t="s">
        <v>16</v>
      </c>
      <c r="E16" s="32">
        <v>1</v>
      </c>
      <c r="F16" s="33"/>
      <c r="G16" s="28">
        <f t="shared" si="0"/>
        <v>0</v>
      </c>
      <c r="H16" s="28"/>
      <c r="I16" s="28"/>
      <c r="J16" s="48"/>
    </row>
    <row r="17" spans="1:10" ht="19.5" customHeight="1" x14ac:dyDescent="0.25">
      <c r="A17" s="24" t="s">
        <v>77</v>
      </c>
      <c r="B17" s="31" t="s">
        <v>65</v>
      </c>
      <c r="C17" s="26" t="s">
        <v>88</v>
      </c>
      <c r="D17" s="31" t="s">
        <v>89</v>
      </c>
      <c r="E17" s="32">
        <v>25</v>
      </c>
      <c r="F17" s="33"/>
      <c r="G17" s="28">
        <f t="shared" si="0"/>
        <v>0</v>
      </c>
      <c r="H17" s="28">
        <f t="shared" si="2"/>
        <v>0</v>
      </c>
      <c r="I17" s="28">
        <f t="shared" si="1"/>
        <v>0</v>
      </c>
      <c r="J17" s="34"/>
    </row>
    <row r="18" spans="1:10" ht="19.5" customHeight="1" x14ac:dyDescent="0.25">
      <c r="A18" s="46"/>
      <c r="B18" s="28"/>
      <c r="C18" s="35"/>
      <c r="D18" s="28"/>
      <c r="E18" s="28"/>
      <c r="F18" s="28"/>
      <c r="G18" s="28"/>
      <c r="H18" s="28"/>
      <c r="I18" s="28"/>
      <c r="J18" s="36"/>
    </row>
    <row r="19" spans="1:10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</row>
    <row r="20" spans="1:10" x14ac:dyDescent="0.25">
      <c r="A20" s="37"/>
      <c r="B20" s="38"/>
      <c r="C20" s="39" t="s">
        <v>192</v>
      </c>
      <c r="D20" s="38"/>
      <c r="E20" s="40"/>
      <c r="F20" s="41"/>
      <c r="G20" s="42">
        <f>SUM(G6:G18)</f>
        <v>0</v>
      </c>
      <c r="H20" s="42"/>
      <c r="I20" s="42">
        <f>SUM(I6:I18)</f>
        <v>0</v>
      </c>
      <c r="J20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16" type="noConversion"/>
  <pageMargins left="0.7" right="0.7" top="0.78740157499999996" bottom="0.78740157499999996" header="0.3" footer="0.3"/>
  <pageSetup paperSize="9" scal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80885-DE4D-4721-A010-EF8F331012F4}">
  <sheetPr>
    <pageSetUpPr fitToPage="1"/>
  </sheetPr>
  <dimension ref="A1:J35"/>
  <sheetViews>
    <sheetView topLeftCell="A8" workbookViewId="0">
      <selection activeCell="H7" sqref="H7:H32"/>
    </sheetView>
  </sheetViews>
  <sheetFormatPr defaultRowHeight="15" x14ac:dyDescent="0.2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25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 x14ac:dyDescent="0.25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 x14ac:dyDescent="0.25">
      <c r="A5" s="20"/>
      <c r="B5" s="21"/>
      <c r="C5" s="133" t="s">
        <v>129</v>
      </c>
      <c r="D5" s="133"/>
      <c r="E5" s="133"/>
      <c r="F5" s="133"/>
      <c r="G5" s="133"/>
      <c r="H5" s="22"/>
      <c r="I5" s="22"/>
      <c r="J5" s="23"/>
    </row>
    <row r="6" spans="1:10" ht="21.75" customHeight="1" x14ac:dyDescent="0.25">
      <c r="A6" s="24"/>
      <c r="B6" s="25"/>
      <c r="C6" s="50" t="s">
        <v>114</v>
      </c>
      <c r="D6" s="25"/>
      <c r="E6" s="27"/>
      <c r="F6" s="28"/>
      <c r="G6" s="28"/>
      <c r="H6" s="28"/>
      <c r="I6" s="28"/>
      <c r="J6" s="29"/>
    </row>
    <row r="7" spans="1:10" ht="19.5" customHeight="1" x14ac:dyDescent="0.25">
      <c r="A7" s="24">
        <v>1</v>
      </c>
      <c r="B7" s="25" t="s">
        <v>65</v>
      </c>
      <c r="C7" s="51" t="s">
        <v>204</v>
      </c>
      <c r="D7" s="52" t="s">
        <v>67</v>
      </c>
      <c r="E7" s="53">
        <v>6</v>
      </c>
      <c r="F7" s="28"/>
      <c r="G7" s="28">
        <f t="shared" ref="G7:G12" si="0">E7*F7</f>
        <v>0</v>
      </c>
      <c r="H7" s="28"/>
      <c r="I7" s="28">
        <f t="shared" ref="I7:I27" si="1">E7*H7</f>
        <v>0</v>
      </c>
      <c r="J7" s="29"/>
    </row>
    <row r="8" spans="1:10" ht="19.5" customHeight="1" x14ac:dyDescent="0.25">
      <c r="A8" s="24">
        <v>2</v>
      </c>
      <c r="B8" s="25" t="s">
        <v>65</v>
      </c>
      <c r="C8" s="51" t="s">
        <v>205</v>
      </c>
      <c r="D8" s="52" t="s">
        <v>67</v>
      </c>
      <c r="E8" s="53">
        <v>6</v>
      </c>
      <c r="F8" s="28"/>
      <c r="G8" s="28">
        <f t="shared" si="0"/>
        <v>0</v>
      </c>
      <c r="H8" s="28"/>
      <c r="I8" s="28">
        <f t="shared" si="1"/>
        <v>0</v>
      </c>
      <c r="J8" s="29"/>
    </row>
    <row r="9" spans="1:10" ht="19.5" customHeight="1" x14ac:dyDescent="0.25">
      <c r="A9" s="24">
        <v>3</v>
      </c>
      <c r="B9" s="25" t="s">
        <v>65</v>
      </c>
      <c r="C9" s="51" t="s">
        <v>206</v>
      </c>
      <c r="D9" s="52" t="s">
        <v>67</v>
      </c>
      <c r="E9" s="53">
        <v>1</v>
      </c>
      <c r="F9" s="28"/>
      <c r="G9" s="28">
        <f t="shared" si="0"/>
        <v>0</v>
      </c>
      <c r="H9" s="28"/>
      <c r="I9" s="28">
        <f t="shared" si="1"/>
        <v>0</v>
      </c>
      <c r="J9" s="29"/>
    </row>
    <row r="10" spans="1:10" ht="19.5" customHeight="1" x14ac:dyDescent="0.25">
      <c r="A10" s="24">
        <v>4</v>
      </c>
      <c r="B10" s="25" t="s">
        <v>65</v>
      </c>
      <c r="C10" s="51" t="s">
        <v>115</v>
      </c>
      <c r="D10" s="52" t="s">
        <v>67</v>
      </c>
      <c r="E10" s="53">
        <v>1</v>
      </c>
      <c r="F10" s="28"/>
      <c r="G10" s="28">
        <f t="shared" si="0"/>
        <v>0</v>
      </c>
      <c r="H10" s="28"/>
      <c r="I10" s="28">
        <f t="shared" si="1"/>
        <v>0</v>
      </c>
      <c r="J10" s="29"/>
    </row>
    <row r="11" spans="1:10" ht="19.5" customHeight="1" x14ac:dyDescent="0.25">
      <c r="A11" s="24">
        <v>5</v>
      </c>
      <c r="B11" s="25" t="s">
        <v>65</v>
      </c>
      <c r="C11" s="51" t="s">
        <v>207</v>
      </c>
      <c r="D11" s="52" t="s">
        <v>67</v>
      </c>
      <c r="E11" s="53">
        <v>1</v>
      </c>
      <c r="F11" s="28"/>
      <c r="G11" s="28">
        <f t="shared" si="0"/>
        <v>0</v>
      </c>
      <c r="H11" s="28"/>
      <c r="I11" s="28">
        <f t="shared" si="1"/>
        <v>0</v>
      </c>
      <c r="J11" s="29"/>
    </row>
    <row r="12" spans="1:10" ht="19.5" customHeight="1" x14ac:dyDescent="0.25">
      <c r="A12" s="24">
        <v>6</v>
      </c>
      <c r="B12" s="25" t="s">
        <v>65</v>
      </c>
      <c r="C12" s="51" t="s">
        <v>208</v>
      </c>
      <c r="D12" s="52" t="s">
        <v>67</v>
      </c>
      <c r="E12" s="53">
        <v>1</v>
      </c>
      <c r="F12" s="28"/>
      <c r="G12" s="28">
        <f t="shared" si="0"/>
        <v>0</v>
      </c>
      <c r="H12" s="28"/>
      <c r="I12" s="28">
        <f t="shared" si="1"/>
        <v>0</v>
      </c>
      <c r="J12" s="29"/>
    </row>
    <row r="13" spans="1:10" ht="9" customHeight="1" x14ac:dyDescent="0.25">
      <c r="A13" s="24"/>
      <c r="B13" s="25"/>
      <c r="C13" s="26"/>
      <c r="D13" s="31"/>
      <c r="E13" s="32"/>
      <c r="F13" s="33"/>
      <c r="G13" s="28"/>
      <c r="H13" s="28"/>
      <c r="I13" s="28"/>
      <c r="J13" s="29"/>
    </row>
    <row r="14" spans="1:10" ht="13.5" customHeight="1" x14ac:dyDescent="0.25">
      <c r="A14" s="24"/>
      <c r="B14" s="25"/>
      <c r="C14" s="50" t="s">
        <v>116</v>
      </c>
      <c r="D14" s="31"/>
      <c r="E14" s="32"/>
      <c r="F14" s="33"/>
      <c r="G14" s="28"/>
      <c r="H14" s="28"/>
      <c r="I14" s="28"/>
      <c r="J14" s="29"/>
    </row>
    <row r="15" spans="1:10" ht="19.5" customHeight="1" x14ac:dyDescent="0.25">
      <c r="A15" s="24">
        <v>7</v>
      </c>
      <c r="B15" s="25" t="s">
        <v>65</v>
      </c>
      <c r="C15" s="51" t="s">
        <v>202</v>
      </c>
      <c r="D15" s="54" t="s">
        <v>117</v>
      </c>
      <c r="E15" s="55">
        <v>20</v>
      </c>
      <c r="F15" s="56"/>
      <c r="G15" s="57">
        <f>E15*F15</f>
        <v>0</v>
      </c>
      <c r="H15" s="28"/>
      <c r="I15" s="28"/>
      <c r="J15" s="29" t="s">
        <v>210</v>
      </c>
    </row>
    <row r="16" spans="1:10" ht="19.5" customHeight="1" x14ac:dyDescent="0.25">
      <c r="A16" s="24">
        <v>8</v>
      </c>
      <c r="B16" s="25" t="s">
        <v>65</v>
      </c>
      <c r="C16" s="51" t="s">
        <v>203</v>
      </c>
      <c r="D16" s="54" t="s">
        <v>117</v>
      </c>
      <c r="E16" s="55">
        <v>20</v>
      </c>
      <c r="F16" s="56"/>
      <c r="G16" s="57">
        <f>E16*F16</f>
        <v>0</v>
      </c>
      <c r="H16" s="28"/>
      <c r="I16" s="28"/>
      <c r="J16" s="29" t="s">
        <v>210</v>
      </c>
    </row>
    <row r="17" spans="1:10" ht="19.5" customHeight="1" x14ac:dyDescent="0.25">
      <c r="A17" s="24">
        <v>9</v>
      </c>
      <c r="B17" s="25" t="s">
        <v>65</v>
      </c>
      <c r="C17" s="26" t="s">
        <v>118</v>
      </c>
      <c r="D17" s="31" t="s">
        <v>117</v>
      </c>
      <c r="E17" s="32">
        <v>30</v>
      </c>
      <c r="F17" s="33"/>
      <c r="G17" s="28">
        <f t="shared" ref="G17:G22" si="2">E17*F17</f>
        <v>0</v>
      </c>
      <c r="H17" s="28"/>
      <c r="I17" s="28"/>
      <c r="J17" s="29"/>
    </row>
    <row r="18" spans="1:10" ht="19.5" customHeight="1" x14ac:dyDescent="0.25">
      <c r="A18" s="24">
        <v>10</v>
      </c>
      <c r="B18" s="25" t="s">
        <v>65</v>
      </c>
      <c r="C18" s="26" t="s">
        <v>119</v>
      </c>
      <c r="D18" s="31" t="s">
        <v>117</v>
      </c>
      <c r="E18" s="32">
        <v>30</v>
      </c>
      <c r="F18" s="33"/>
      <c r="G18" s="28">
        <f t="shared" si="2"/>
        <v>0</v>
      </c>
      <c r="H18" s="28"/>
      <c r="I18" s="28"/>
      <c r="J18" s="29"/>
    </row>
    <row r="19" spans="1:10" ht="19.5" customHeight="1" x14ac:dyDescent="0.25">
      <c r="A19" s="24">
        <v>11</v>
      </c>
      <c r="B19" s="25"/>
      <c r="C19" s="51" t="s">
        <v>209</v>
      </c>
      <c r="D19" s="54" t="s">
        <v>16</v>
      </c>
      <c r="E19" s="55">
        <v>2</v>
      </c>
      <c r="F19" s="56"/>
      <c r="G19" s="57"/>
      <c r="H19" s="28"/>
      <c r="I19" s="28">
        <f t="shared" si="1"/>
        <v>0</v>
      </c>
      <c r="J19" s="29"/>
    </row>
    <row r="20" spans="1:10" ht="19.5" customHeight="1" x14ac:dyDescent="0.25">
      <c r="A20" s="24">
        <v>12</v>
      </c>
      <c r="B20" s="25" t="s">
        <v>65</v>
      </c>
      <c r="C20" s="26" t="s">
        <v>120</v>
      </c>
      <c r="D20" s="31" t="s">
        <v>16</v>
      </c>
      <c r="E20" s="32">
        <v>1</v>
      </c>
      <c r="F20" s="33"/>
      <c r="G20" s="28">
        <f t="shared" si="2"/>
        <v>0</v>
      </c>
      <c r="H20" s="28"/>
      <c r="I20" s="28"/>
      <c r="J20" s="29"/>
    </row>
    <row r="21" spans="1:10" ht="19.5" customHeight="1" x14ac:dyDescent="0.25">
      <c r="A21" s="24">
        <v>13</v>
      </c>
      <c r="B21" s="25" t="s">
        <v>65</v>
      </c>
      <c r="C21" s="26" t="s">
        <v>121</v>
      </c>
      <c r="D21" s="31" t="s">
        <v>122</v>
      </c>
      <c r="E21" s="32">
        <v>50</v>
      </c>
      <c r="F21" s="33"/>
      <c r="G21" s="28">
        <f t="shared" si="2"/>
        <v>0</v>
      </c>
      <c r="H21" s="28"/>
      <c r="I21" s="28"/>
      <c r="J21" s="29"/>
    </row>
    <row r="22" spans="1:10" ht="19.5" customHeight="1" x14ac:dyDescent="0.25">
      <c r="A22" s="24">
        <v>14</v>
      </c>
      <c r="B22" s="25" t="s">
        <v>65</v>
      </c>
      <c r="C22" s="26" t="s">
        <v>123</v>
      </c>
      <c r="D22" s="31" t="s">
        <v>16</v>
      </c>
      <c r="E22" s="32">
        <v>1</v>
      </c>
      <c r="F22" s="33"/>
      <c r="G22" s="28">
        <f t="shared" si="2"/>
        <v>0</v>
      </c>
      <c r="H22" s="28"/>
      <c r="I22" s="28"/>
      <c r="J22" s="29"/>
    </row>
    <row r="23" spans="1:10" ht="7.5" customHeight="1" x14ac:dyDescent="0.25">
      <c r="A23" s="24"/>
      <c r="B23" s="25"/>
      <c r="C23" s="26"/>
      <c r="D23" s="31"/>
      <c r="E23" s="32"/>
      <c r="F23" s="33"/>
      <c r="G23" s="28"/>
      <c r="H23" s="28"/>
      <c r="I23" s="28"/>
      <c r="J23" s="29"/>
    </row>
    <row r="24" spans="1:10" ht="15" customHeight="1" x14ac:dyDescent="0.25">
      <c r="A24" s="24"/>
      <c r="B24" s="25"/>
      <c r="C24" s="50" t="s">
        <v>124</v>
      </c>
      <c r="D24" s="31"/>
      <c r="E24" s="32"/>
      <c r="F24" s="33"/>
      <c r="G24" s="28"/>
      <c r="H24" s="28"/>
      <c r="I24" s="28"/>
      <c r="J24" s="29"/>
    </row>
    <row r="25" spans="1:10" ht="19.5" customHeight="1" x14ac:dyDescent="0.25">
      <c r="A25" s="24">
        <v>15</v>
      </c>
      <c r="B25" s="25" t="s">
        <v>65</v>
      </c>
      <c r="C25" s="26" t="s">
        <v>125</v>
      </c>
      <c r="D25" s="31" t="s">
        <v>117</v>
      </c>
      <c r="E25" s="32">
        <v>30</v>
      </c>
      <c r="F25" s="33"/>
      <c r="G25" s="28">
        <f t="shared" ref="G25:G26" si="3">E25*F25</f>
        <v>0</v>
      </c>
      <c r="H25" s="28"/>
      <c r="I25" s="28"/>
      <c r="J25" s="29"/>
    </row>
    <row r="26" spans="1:10" ht="19.5" customHeight="1" x14ac:dyDescent="0.25">
      <c r="A26" s="24">
        <v>16</v>
      </c>
      <c r="B26" s="25" t="s">
        <v>65</v>
      </c>
      <c r="C26" s="26" t="s">
        <v>126</v>
      </c>
      <c r="D26" s="31" t="s">
        <v>117</v>
      </c>
      <c r="E26" s="32">
        <v>30</v>
      </c>
      <c r="F26" s="33"/>
      <c r="G26" s="28">
        <f t="shared" si="3"/>
        <v>0</v>
      </c>
      <c r="H26" s="28"/>
      <c r="I26" s="28"/>
      <c r="J26" s="29"/>
    </row>
    <row r="27" spans="1:10" ht="19.5" customHeight="1" x14ac:dyDescent="0.25">
      <c r="A27" s="24">
        <v>17</v>
      </c>
      <c r="B27" s="25" t="s">
        <v>65</v>
      </c>
      <c r="C27" s="26" t="s">
        <v>127</v>
      </c>
      <c r="D27" s="31" t="s">
        <v>117</v>
      </c>
      <c r="E27" s="32">
        <v>60</v>
      </c>
      <c r="F27" s="33"/>
      <c r="G27" s="28"/>
      <c r="H27" s="28"/>
      <c r="I27" s="28">
        <f t="shared" si="1"/>
        <v>0</v>
      </c>
      <c r="J27" s="29"/>
    </row>
    <row r="28" spans="1:10" ht="7.5" customHeight="1" x14ac:dyDescent="0.25">
      <c r="A28" s="24"/>
      <c r="B28" s="25"/>
      <c r="C28" s="26"/>
      <c r="D28" s="31"/>
      <c r="E28" s="32"/>
      <c r="F28" s="33"/>
      <c r="G28" s="28"/>
      <c r="H28" s="28"/>
      <c r="I28" s="28"/>
      <c r="J28" s="29"/>
    </row>
    <row r="29" spans="1:10" ht="10.5" customHeight="1" x14ac:dyDescent="0.25">
      <c r="A29" s="24"/>
      <c r="B29" s="25"/>
      <c r="C29" s="26"/>
      <c r="D29" s="31"/>
      <c r="E29" s="32"/>
      <c r="F29" s="33"/>
      <c r="G29" s="28"/>
      <c r="H29" s="28"/>
      <c r="I29" s="28"/>
      <c r="J29" s="29"/>
    </row>
    <row r="30" spans="1:10" ht="16.5" customHeight="1" x14ac:dyDescent="0.25">
      <c r="A30" s="24"/>
      <c r="B30" s="25"/>
      <c r="C30" s="49" t="s">
        <v>128</v>
      </c>
      <c r="D30" s="31"/>
      <c r="E30" s="32"/>
      <c r="F30" s="33"/>
      <c r="G30" s="28"/>
      <c r="H30" s="28"/>
      <c r="I30" s="28"/>
      <c r="J30" s="29"/>
    </row>
    <row r="31" spans="1:10" ht="19.5" customHeight="1" x14ac:dyDescent="0.25">
      <c r="A31" s="24">
        <v>18</v>
      </c>
      <c r="B31" s="25" t="s">
        <v>65</v>
      </c>
      <c r="C31" s="51" t="s">
        <v>200</v>
      </c>
      <c r="D31" s="54" t="s">
        <v>117</v>
      </c>
      <c r="E31" s="55">
        <v>50</v>
      </c>
      <c r="F31" s="56"/>
      <c r="G31" s="57"/>
      <c r="H31" s="57"/>
      <c r="I31" s="57">
        <f t="shared" ref="I31:I32" si="4">E31*H31</f>
        <v>0</v>
      </c>
      <c r="J31" s="29"/>
    </row>
    <row r="32" spans="1:10" ht="19.5" customHeight="1" x14ac:dyDescent="0.25">
      <c r="A32" s="24">
        <v>19</v>
      </c>
      <c r="B32" s="25" t="s">
        <v>65</v>
      </c>
      <c r="C32" s="51" t="s">
        <v>201</v>
      </c>
      <c r="D32" s="54" t="s">
        <v>16</v>
      </c>
      <c r="E32" s="55">
        <v>1</v>
      </c>
      <c r="F32" s="56"/>
      <c r="G32" s="57"/>
      <c r="H32" s="57"/>
      <c r="I32" s="57">
        <f t="shared" si="4"/>
        <v>0</v>
      </c>
      <c r="J32" s="29"/>
    </row>
    <row r="33" spans="1:10" x14ac:dyDescent="0.25">
      <c r="A33" s="46"/>
      <c r="B33" s="28"/>
      <c r="C33" s="35"/>
      <c r="D33" s="28"/>
      <c r="E33" s="28"/>
      <c r="F33" s="28"/>
      <c r="G33" s="28"/>
      <c r="H33" s="28"/>
      <c r="I33" s="28"/>
      <c r="J33" s="36"/>
    </row>
    <row r="34" spans="1:10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</row>
    <row r="35" spans="1:10" x14ac:dyDescent="0.25">
      <c r="A35" s="37"/>
      <c r="B35" s="38"/>
      <c r="C35" s="39" t="s">
        <v>61</v>
      </c>
      <c r="D35" s="38"/>
      <c r="E35" s="40"/>
      <c r="F35" s="41"/>
      <c r="G35" s="42">
        <f>SUM(G6:G33)</f>
        <v>0</v>
      </c>
      <c r="H35" s="42"/>
      <c r="I35" s="42">
        <f>SUM(I6:I33)</f>
        <v>0</v>
      </c>
      <c r="J35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</vt:i4>
      </vt:variant>
    </vt:vector>
  </HeadingPairs>
  <TitlesOfParts>
    <vt:vector size="9" baseType="lpstr">
      <vt:lpstr>REKAP</vt:lpstr>
      <vt:lpstr>STANDARTY</vt:lpstr>
      <vt:lpstr>1</vt:lpstr>
      <vt:lpstr>2</vt:lpstr>
      <vt:lpstr>3</vt:lpstr>
      <vt:lpstr>4</vt:lpstr>
      <vt:lpstr>5</vt:lpstr>
      <vt:lpstr>6</vt:lpstr>
      <vt:lpstr>REKAP!Oblast_tisku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Ing. Pavel REK</cp:lastModifiedBy>
  <cp:lastPrinted>2024-02-14T09:11:00Z</cp:lastPrinted>
  <dcterms:created xsi:type="dcterms:W3CDTF">2017-10-23T07:23:35Z</dcterms:created>
  <dcterms:modified xsi:type="dcterms:W3CDTF">2024-04-17T06:23:43Z</dcterms:modified>
</cp:coreProperties>
</file>